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791" activeTab="0"/>
  </bookViews>
  <sheets>
    <sheet name="3月印刷用" sheetId="1" r:id="rId1"/>
  </sheets>
  <definedNames>
    <definedName name="_xlnm.Print_Area" localSheetId="0">'3月印刷用'!$B$1:$BL$101</definedName>
  </definedNames>
  <calcPr fullCalcOnLoad="1"/>
</workbook>
</file>

<file path=xl/sharedStrings.xml><?xml version="1.0" encoding="utf-8"?>
<sst xmlns="http://schemas.openxmlformats.org/spreadsheetml/2006/main" count="234" uniqueCount="72">
  <si>
    <t>順位</t>
  </si>
  <si>
    <t>神奈川県</t>
  </si>
  <si>
    <t>東京都</t>
  </si>
  <si>
    <t>都道府県</t>
  </si>
  <si>
    <t>菊地　哲也</t>
  </si>
  <si>
    <t>東京都</t>
  </si>
  <si>
    <t>白井　一夫</t>
  </si>
  <si>
    <t>浅谷　信</t>
  </si>
  <si>
    <t>実広　泰史</t>
  </si>
  <si>
    <t>JPDGA</t>
  </si>
  <si>
    <t>東京都</t>
  </si>
  <si>
    <t>過去</t>
  </si>
  <si>
    <t>決勝</t>
  </si>
  <si>
    <t>Rating</t>
  </si>
  <si>
    <t>対象外</t>
  </si>
  <si>
    <t>Aｖ</t>
  </si>
  <si>
    <t>計</t>
  </si>
  <si>
    <t>1R</t>
  </si>
  <si>
    <t>Gross</t>
  </si>
  <si>
    <t>Net</t>
  </si>
  <si>
    <t>Ｇｒｏｓｓ</t>
  </si>
  <si>
    <t>Ｎｅｔ</t>
  </si>
  <si>
    <t>２R</t>
  </si>
  <si>
    <t>合計</t>
  </si>
  <si>
    <t>Ｇｒｏａａ</t>
  </si>
  <si>
    <t>氏　名</t>
  </si>
  <si>
    <t>Ｎeｔ</t>
  </si>
  <si>
    <t>ﾊﾝﾃﾞ</t>
  </si>
  <si>
    <t>千葉県</t>
  </si>
  <si>
    <t>氏　名</t>
  </si>
  <si>
    <t>佐保　栄子</t>
  </si>
  <si>
    <t>金子　慶子</t>
  </si>
  <si>
    <t>東京都</t>
  </si>
  <si>
    <t>アマチュア部門レディス（不成立）</t>
  </si>
  <si>
    <t>プロ部門レディス（不成立）</t>
  </si>
  <si>
    <t>実広　加代子</t>
  </si>
  <si>
    <t>アマチュア部門オープン</t>
  </si>
  <si>
    <t>プロ部門オープン</t>
  </si>
  <si>
    <t>井上　大地</t>
  </si>
  <si>
    <t>埼玉県</t>
  </si>
  <si>
    <t>坂井　秀勝</t>
  </si>
  <si>
    <t>藤井　善行</t>
  </si>
  <si>
    <t>金子　栄治</t>
  </si>
  <si>
    <t xml:space="preserve">         1R</t>
  </si>
  <si>
    <t xml:space="preserve">        ２R</t>
  </si>
  <si>
    <t xml:space="preserve">         計</t>
  </si>
  <si>
    <t xml:space="preserve">             合計</t>
  </si>
  <si>
    <t>ｽｺｱ</t>
  </si>
  <si>
    <t>次回Handicap</t>
  </si>
  <si>
    <t>実広　朝陽</t>
  </si>
  <si>
    <t>千葉県</t>
  </si>
  <si>
    <t>青沼　貞義</t>
  </si>
  <si>
    <t>鈴木　拓也</t>
  </si>
  <si>
    <t>大川　智史</t>
  </si>
  <si>
    <t>実広　太陽</t>
  </si>
  <si>
    <t>今回　Handicap</t>
  </si>
  <si>
    <t>●競技</t>
  </si>
  <si>
    <t>●開催日：2011年3月13日(日)</t>
  </si>
  <si>
    <t>●会場：しらこばと水上公園</t>
  </si>
  <si>
    <t>　・プロ部門：決勝進出者上位5名。</t>
  </si>
  <si>
    <t>　・アマ部門：決勝進出者上位4名。</t>
  </si>
  <si>
    <t>●表彰：参加者の50％</t>
  </si>
  <si>
    <t>●参加人数：プロ部門9名＋アマ部門7名＝合計16名</t>
  </si>
  <si>
    <t>　・アマ部門：特設9Ｈ×2(Par56)＋常設9Ｈ×2(Par54)、合計36Ｈ(Par110)予選、３Ｈ特設決勝。</t>
  </si>
  <si>
    <t>　・プロ部門：特設9Ｈ×2(Par56)を2ラウンド、合計36Ｈ(Par112)予選、３Ｈ特設決勝。</t>
  </si>
  <si>
    <t>　・プロ部門次回ﾊﾝﾃﾞｨｷｬｯﾌﾟ計算：（予選2ラウンドの合計-112）÷2</t>
  </si>
  <si>
    <t>　・アマ部門次回ﾊﾝﾃﾞｨｷｬｯﾌﾟ計算：（予選2ラウンドの合計-110）÷2</t>
  </si>
  <si>
    <t>第1回しらこばとマンスリー大会結果</t>
  </si>
  <si>
    <t>●Handicap：初回参加者はＪＰＤＧＡレイティングにより設定。</t>
  </si>
  <si>
    <t>　・アマ部門：特設par56（74：+18　大川智史）、常設par54（55：+1　青沼貞義）</t>
  </si>
  <si>
    <t>　・プロ部門：特設par56（49：-7　実広泰史）</t>
  </si>
  <si>
    <t>●大会コースレコード（ベストグロス）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</si>
</sst>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);[Red]\(0.0\)"/>
    <numFmt numFmtId="184" formatCode="0.0_ ;[Red]\-0.0\ "/>
    <numFmt numFmtId="185" formatCode="0_ ;[Red]\-0\ "/>
    <numFmt numFmtId="186" formatCode="0_);[Red]\(0\)"/>
    <numFmt numFmtId="187" formatCode="0_ "/>
    <numFmt numFmtId="188" formatCode="0.00_ ;[Red]\-0.00\ "/>
    <numFmt numFmtId="189" formatCode="0.0%"/>
    <numFmt numFmtId="190" formatCode="mmm\-yyyy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b/>
      <sz val="14"/>
      <color indexed="30"/>
      <name val="ＭＳ Ｐゴシック"/>
      <family val="3"/>
    </font>
    <font>
      <sz val="10"/>
      <color indexed="30"/>
      <name val="ＭＳ Ｐゴシック"/>
      <family val="3"/>
    </font>
    <font>
      <b/>
      <i/>
      <sz val="10"/>
      <color indexed="30"/>
      <name val="ＭＳ Ｐゴシック"/>
      <family val="3"/>
    </font>
    <font>
      <sz val="11"/>
      <color indexed="30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0"/>
      <color indexed="10"/>
      <name val="ＭＳ Ｐゴシック"/>
      <family val="3"/>
    </font>
    <font>
      <sz val="10"/>
      <color indexed="55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double"/>
      <right>
        <color indexed="63"/>
      </right>
      <top style="thin"/>
      <bottom style="hair"/>
    </border>
    <border>
      <left style="double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thin"/>
      <top>
        <color indexed="63"/>
      </top>
      <bottom style="thin"/>
    </border>
    <border>
      <left style="hair"/>
      <right style="hair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4" borderId="1" applyNumberFormat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3" fillId="0" borderId="3" applyNumberFormat="0" applyFill="0" applyAlignment="0" applyProtection="0"/>
    <xf numFmtId="0" fontId="14" fillId="15" borderId="0" applyNumberFormat="0" applyBorder="0" applyAlignment="0" applyProtection="0"/>
    <xf numFmtId="0" fontId="15" fillId="16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6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" fillId="0" borderId="0" applyNumberFormat="0" applyFill="0" applyBorder="0" applyAlignment="0" applyProtection="0"/>
    <xf numFmtId="0" fontId="24" fillId="17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Continuous" vertical="center"/>
      <protection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Continuous" vertical="center"/>
      <protection/>
    </xf>
    <xf numFmtId="178" fontId="2" fillId="0" borderId="0" xfId="0" applyNumberFormat="1" applyFont="1" applyFill="1" applyAlignment="1" applyProtection="1">
      <alignment horizontal="center" vertical="center"/>
      <protection locked="0"/>
    </xf>
    <xf numFmtId="178" fontId="2" fillId="0" borderId="17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84" fontId="2" fillId="0" borderId="0" xfId="0" applyNumberFormat="1" applyFont="1" applyFill="1" applyAlignment="1" applyProtection="1">
      <alignment horizontal="center" vertical="center"/>
      <protection locked="0"/>
    </xf>
    <xf numFmtId="184" fontId="2" fillId="0" borderId="0" xfId="0" applyNumberFormat="1" applyFont="1" applyFill="1" applyBorder="1" applyAlignment="1" applyProtection="1">
      <alignment horizontal="center" vertical="center"/>
      <protection locked="0"/>
    </xf>
    <xf numFmtId="178" fontId="5" fillId="0" borderId="18" xfId="0" applyNumberFormat="1" applyFont="1" applyFill="1" applyBorder="1" applyAlignment="1">
      <alignment horizontal="right" vertical="center" shrinkToFit="1"/>
    </xf>
    <xf numFmtId="176" fontId="5" fillId="0" borderId="19" xfId="0" applyNumberFormat="1" applyFont="1" applyFill="1" applyBorder="1" applyAlignment="1">
      <alignment horizontal="right" vertical="center" shrinkToFit="1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178" fontId="2" fillId="0" borderId="21" xfId="0" applyNumberFormat="1" applyFont="1" applyFill="1" applyBorder="1" applyAlignment="1" applyProtection="1">
      <alignment horizontal="center" vertical="center"/>
      <protection/>
    </xf>
    <xf numFmtId="176" fontId="2" fillId="0" borderId="22" xfId="0" applyNumberFormat="1" applyFont="1" applyFill="1" applyBorder="1" applyAlignment="1" applyProtection="1">
      <alignment horizontal="center" vertical="center"/>
      <protection/>
    </xf>
    <xf numFmtId="178" fontId="2" fillId="0" borderId="23" xfId="0" applyNumberFormat="1" applyFont="1" applyFill="1" applyBorder="1" applyAlignment="1" applyProtection="1">
      <alignment horizontal="center" vertical="center"/>
      <protection/>
    </xf>
    <xf numFmtId="176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84" fontId="2" fillId="0" borderId="0" xfId="0" applyNumberFormat="1" applyFont="1" applyFill="1" applyAlignment="1" applyProtection="1">
      <alignment horizontal="center"/>
      <protection locked="0"/>
    </xf>
    <xf numFmtId="178" fontId="2" fillId="0" borderId="0" xfId="0" applyNumberFormat="1" applyFont="1" applyFill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 vertical="center"/>
      <protection/>
    </xf>
    <xf numFmtId="178" fontId="5" fillId="0" borderId="18" xfId="0" applyNumberFormat="1" applyFont="1" applyFill="1" applyBorder="1" applyAlignment="1">
      <alignment horizontal="center" vertical="center" shrinkToFit="1"/>
    </xf>
    <xf numFmtId="176" fontId="5" fillId="0" borderId="27" xfId="0" applyNumberFormat="1" applyFont="1" applyFill="1" applyBorder="1" applyAlignment="1">
      <alignment horizontal="right" vertical="center" shrinkToFit="1"/>
    </xf>
    <xf numFmtId="178" fontId="5" fillId="0" borderId="28" xfId="0" applyNumberFormat="1" applyFont="1" applyFill="1" applyBorder="1" applyAlignment="1">
      <alignment horizontal="right" vertical="center" shrinkToFit="1"/>
    </xf>
    <xf numFmtId="0" fontId="16" fillId="0" borderId="29" xfId="0" applyFont="1" applyFill="1" applyBorder="1" applyAlignment="1">
      <alignment horizontal="center" vertical="center" shrinkToFit="1"/>
    </xf>
    <xf numFmtId="0" fontId="16" fillId="0" borderId="29" xfId="0" applyFont="1" applyFill="1" applyBorder="1" applyAlignment="1">
      <alignment vertical="center" shrinkToFit="1"/>
    </xf>
    <xf numFmtId="0" fontId="5" fillId="0" borderId="29" xfId="0" applyFont="1" applyFill="1" applyBorder="1" applyAlignment="1">
      <alignment vertical="center" shrinkToFit="1"/>
    </xf>
    <xf numFmtId="176" fontId="0" fillId="0" borderId="19" xfId="0" applyNumberForma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Continuous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185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183" fontId="2" fillId="0" borderId="11" xfId="0" applyNumberFormat="1" applyFont="1" applyFill="1" applyBorder="1" applyAlignment="1" applyProtection="1">
      <alignment horizontal="center" vertical="center"/>
      <protection/>
    </xf>
    <xf numFmtId="183" fontId="2" fillId="0" borderId="0" xfId="0" applyNumberFormat="1" applyFont="1" applyFill="1" applyAlignment="1" applyProtection="1">
      <alignment horizontal="center" vertical="center"/>
      <protection locked="0"/>
    </xf>
    <xf numFmtId="185" fontId="2" fillId="0" borderId="11" xfId="0" applyNumberFormat="1" applyFont="1" applyFill="1" applyBorder="1" applyAlignment="1" applyProtection="1">
      <alignment horizontal="center" vertical="center"/>
      <protection/>
    </xf>
    <xf numFmtId="185" fontId="2" fillId="0" borderId="0" xfId="0" applyNumberFormat="1" applyFont="1" applyFill="1" applyAlignment="1" applyProtection="1">
      <alignment horizontal="center" vertical="center"/>
      <protection locked="0"/>
    </xf>
    <xf numFmtId="185" fontId="2" fillId="0" borderId="0" xfId="0" applyNumberFormat="1" applyFont="1" applyFill="1" applyBorder="1" applyAlignment="1" applyProtection="1">
      <alignment horizontal="center" vertical="center"/>
      <protection locked="0"/>
    </xf>
    <xf numFmtId="178" fontId="5" fillId="0" borderId="0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26" fillId="0" borderId="10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8" fillId="0" borderId="36" xfId="0" applyFont="1" applyFill="1" applyBorder="1" applyAlignment="1" applyProtection="1">
      <alignment horizontal="center" vertical="center"/>
      <protection/>
    </xf>
    <xf numFmtId="0" fontId="27" fillId="0" borderId="36" xfId="0" applyFont="1" applyFill="1" applyBorder="1" applyAlignment="1" applyProtection="1">
      <alignment horizontal="center" vertical="center"/>
      <protection/>
    </xf>
    <xf numFmtId="0" fontId="27" fillId="0" borderId="37" xfId="0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32" fillId="0" borderId="36" xfId="0" applyFont="1" applyFill="1" applyBorder="1" applyAlignment="1" applyProtection="1">
      <alignment horizontal="center" vertical="center"/>
      <protection/>
    </xf>
    <xf numFmtId="0" fontId="31" fillId="0" borderId="36" xfId="0" applyFont="1" applyFill="1" applyBorder="1" applyAlignment="1" applyProtection="1">
      <alignment horizontal="center" vertical="center"/>
      <protection/>
    </xf>
    <xf numFmtId="0" fontId="31" fillId="0" borderId="37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 shrinkToFit="1"/>
    </xf>
    <xf numFmtId="185" fontId="5" fillId="0" borderId="0" xfId="0" applyNumberFormat="1" applyFont="1" applyFill="1" applyBorder="1" applyAlignment="1">
      <alignment horizontal="center" vertical="center" shrinkToFit="1"/>
    </xf>
    <xf numFmtId="187" fontId="2" fillId="0" borderId="0" xfId="0" applyNumberFormat="1" applyFont="1" applyFill="1" applyBorder="1" applyAlignment="1" applyProtection="1">
      <alignment horizontal="center" vertical="center"/>
      <protection locked="0"/>
    </xf>
    <xf numFmtId="187" fontId="2" fillId="0" borderId="0" xfId="0" applyNumberFormat="1" applyFont="1" applyFill="1" applyBorder="1" applyAlignment="1" applyProtection="1">
      <alignment vertical="center"/>
      <protection locked="0"/>
    </xf>
    <xf numFmtId="186" fontId="2" fillId="0" borderId="0" xfId="0" applyNumberFormat="1" applyFont="1" applyFill="1" applyBorder="1" applyAlignment="1" applyProtection="1">
      <alignment horizontal="center" vertical="center"/>
      <protection locked="0"/>
    </xf>
    <xf numFmtId="186" fontId="2" fillId="0" borderId="0" xfId="0" applyNumberFormat="1" applyFont="1" applyFill="1" applyBorder="1" applyAlignment="1" applyProtection="1">
      <alignment vertical="center"/>
      <protection/>
    </xf>
    <xf numFmtId="185" fontId="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176" fontId="5" fillId="0" borderId="26" xfId="0" applyNumberFormat="1" applyFont="1" applyFill="1" applyBorder="1" applyAlignment="1">
      <alignment horizontal="right" vertical="center" shrinkToFit="1"/>
    </xf>
    <xf numFmtId="0" fontId="29" fillId="0" borderId="0" xfId="0" applyFont="1" applyFill="1" applyBorder="1" applyAlignment="1">
      <alignment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 applyProtection="1">
      <alignment vertical="center"/>
      <protection/>
    </xf>
    <xf numFmtId="0" fontId="2" fillId="0" borderId="39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9" fillId="0" borderId="29" xfId="0" applyFont="1" applyFill="1" applyBorder="1" applyAlignment="1">
      <alignment horizontal="center" vertical="center" shrinkToFit="1"/>
    </xf>
    <xf numFmtId="0" fontId="29" fillId="0" borderId="29" xfId="0" applyFont="1" applyFill="1" applyBorder="1" applyAlignment="1">
      <alignment vertical="center" shrinkToFit="1"/>
    </xf>
    <xf numFmtId="0" fontId="29" fillId="0" borderId="40" xfId="0" applyFont="1" applyFill="1" applyBorder="1" applyAlignment="1">
      <alignment horizontal="center" vertical="center" shrinkToFit="1"/>
    </xf>
    <xf numFmtId="0" fontId="29" fillId="0" borderId="41" xfId="0" applyFont="1" applyFill="1" applyBorder="1" applyAlignment="1">
      <alignment vertical="center" shrinkToFit="1"/>
    </xf>
    <xf numFmtId="0" fontId="29" fillId="0" borderId="42" xfId="0" applyFont="1" applyFill="1" applyBorder="1" applyAlignment="1">
      <alignment horizontal="center" vertical="center" shrinkToFit="1"/>
    </xf>
    <xf numFmtId="0" fontId="16" fillId="0" borderId="40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 applyProtection="1">
      <alignment vertical="center"/>
      <protection locked="0"/>
    </xf>
    <xf numFmtId="0" fontId="29" fillId="0" borderId="30" xfId="0" applyFont="1" applyFill="1" applyBorder="1" applyAlignment="1">
      <alignment horizontal="center" vertical="center" shrinkToFit="1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178" fontId="6" fillId="0" borderId="0" xfId="0" applyNumberFormat="1" applyFont="1" applyFill="1" applyAlignment="1" applyProtection="1">
      <alignment horizontal="center"/>
      <protection locked="0"/>
    </xf>
    <xf numFmtId="176" fontId="6" fillId="0" borderId="0" xfId="0" applyNumberFormat="1" applyFont="1" applyFill="1" applyAlignment="1" applyProtection="1">
      <alignment horizontal="center"/>
      <protection locked="0"/>
    </xf>
    <xf numFmtId="185" fontId="6" fillId="0" borderId="0" xfId="0" applyNumberFormat="1" applyFont="1" applyFill="1" applyAlignment="1" applyProtection="1">
      <alignment horizontal="center"/>
      <protection locked="0"/>
    </xf>
    <xf numFmtId="183" fontId="6" fillId="0" borderId="0" xfId="0" applyNumberFormat="1" applyFont="1" applyFill="1" applyAlignment="1" applyProtection="1">
      <alignment horizontal="center"/>
      <protection locked="0"/>
    </xf>
    <xf numFmtId="185" fontId="6" fillId="0" borderId="0" xfId="0" applyNumberFormat="1" applyFont="1" applyFill="1" applyAlignment="1" applyProtection="1">
      <alignment/>
      <protection locked="0"/>
    </xf>
    <xf numFmtId="178" fontId="6" fillId="0" borderId="0" xfId="0" applyNumberFormat="1" applyFont="1" applyFill="1" applyAlignment="1" applyProtection="1">
      <alignment horizontal="center" vertical="center"/>
      <protection locked="0"/>
    </xf>
    <xf numFmtId="176" fontId="6" fillId="0" borderId="0" xfId="0" applyNumberFormat="1" applyFont="1" applyFill="1" applyAlignment="1" applyProtection="1">
      <alignment horizontal="center" vertical="center"/>
      <protection locked="0"/>
    </xf>
    <xf numFmtId="185" fontId="6" fillId="0" borderId="0" xfId="0" applyNumberFormat="1" applyFont="1" applyFill="1" applyAlignment="1" applyProtection="1">
      <alignment horizontal="center" vertical="center"/>
      <protection locked="0"/>
    </xf>
    <xf numFmtId="183" fontId="6" fillId="0" borderId="0" xfId="0" applyNumberFormat="1" applyFont="1" applyFill="1" applyAlignment="1" applyProtection="1">
      <alignment horizontal="center" vertical="center"/>
      <protection locked="0"/>
    </xf>
    <xf numFmtId="185" fontId="6" fillId="0" borderId="0" xfId="0" applyNumberFormat="1" applyFont="1" applyFill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vertical="center"/>
      <protection locked="0"/>
    </xf>
    <xf numFmtId="185" fontId="2" fillId="0" borderId="25" xfId="0" applyNumberFormat="1" applyFont="1" applyFill="1" applyBorder="1" applyAlignment="1" applyProtection="1">
      <alignment horizontal="center" vertical="center"/>
      <protection/>
    </xf>
    <xf numFmtId="183" fontId="2" fillId="0" borderId="13" xfId="0" applyNumberFormat="1" applyFont="1" applyFill="1" applyBorder="1" applyAlignment="1" applyProtection="1">
      <alignment horizontal="center" vertical="center"/>
      <protection/>
    </xf>
    <xf numFmtId="183" fontId="2" fillId="0" borderId="32" xfId="0" applyNumberFormat="1" applyFont="1" applyFill="1" applyBorder="1" applyAlignment="1" applyProtection="1">
      <alignment horizontal="center" vertical="center"/>
      <protection/>
    </xf>
    <xf numFmtId="185" fontId="2" fillId="0" borderId="44" xfId="0" applyNumberFormat="1" applyFont="1" applyFill="1" applyBorder="1" applyAlignment="1" applyProtection="1">
      <alignment horizontal="centerContinuous" vertical="center"/>
      <protection/>
    </xf>
    <xf numFmtId="185" fontId="2" fillId="0" borderId="45" xfId="0" applyNumberFormat="1" applyFont="1" applyFill="1" applyBorder="1" applyAlignment="1" applyProtection="1">
      <alignment horizontal="centerContinuous" vertical="center"/>
      <protection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185" fontId="2" fillId="0" borderId="47" xfId="0" applyNumberFormat="1" applyFont="1" applyFill="1" applyBorder="1" applyAlignment="1" applyProtection="1">
      <alignment horizontal="center" vertical="center"/>
      <protection locked="0"/>
    </xf>
    <xf numFmtId="186" fontId="2" fillId="0" borderId="16" xfId="0" applyNumberFormat="1" applyFont="1" applyFill="1" applyBorder="1" applyAlignment="1" applyProtection="1">
      <alignment horizontal="center" vertical="center"/>
      <protection locked="0"/>
    </xf>
    <xf numFmtId="186" fontId="2" fillId="0" borderId="46" xfId="0" applyNumberFormat="1" applyFont="1" applyFill="1" applyBorder="1" applyAlignment="1" applyProtection="1">
      <alignment horizontal="center" vertical="center"/>
      <protection locked="0"/>
    </xf>
    <xf numFmtId="185" fontId="5" fillId="0" borderId="19" xfId="0" applyNumberFormat="1" applyFont="1" applyFill="1" applyBorder="1" applyAlignment="1">
      <alignment horizontal="center" vertical="center" shrinkToFit="1"/>
    </xf>
    <xf numFmtId="187" fontId="2" fillId="0" borderId="49" xfId="0" applyNumberFormat="1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187" fontId="2" fillId="0" borderId="51" xfId="0" applyNumberFormat="1" applyFont="1" applyFill="1" applyBorder="1" applyAlignment="1" applyProtection="1">
      <alignment vertical="center"/>
      <protection locked="0"/>
    </xf>
    <xf numFmtId="185" fontId="2" fillId="0" borderId="10" xfId="0" applyNumberFormat="1" applyFont="1" applyFill="1" applyBorder="1" applyAlignment="1" applyProtection="1">
      <alignment horizontal="center" vertical="center"/>
      <protection locked="0"/>
    </xf>
    <xf numFmtId="186" fontId="2" fillId="0" borderId="50" xfId="0" applyNumberFormat="1" applyFont="1" applyFill="1" applyBorder="1" applyAlignment="1" applyProtection="1">
      <alignment horizontal="center" vertical="center"/>
      <protection locked="0"/>
    </xf>
    <xf numFmtId="186" fontId="2" fillId="0" borderId="10" xfId="0" applyNumberFormat="1" applyFont="1" applyFill="1" applyBorder="1" applyAlignment="1" applyProtection="1">
      <alignment horizontal="center" vertical="center"/>
      <protection locked="0"/>
    </xf>
    <xf numFmtId="186" fontId="2" fillId="0" borderId="31" xfId="0" applyNumberFormat="1" applyFont="1" applyFill="1" applyBorder="1" applyAlignment="1" applyProtection="1">
      <alignment vertical="center"/>
      <protection/>
    </xf>
    <xf numFmtId="185" fontId="2" fillId="0" borderId="50" xfId="0" applyNumberFormat="1" applyFont="1" applyFill="1" applyBorder="1" applyAlignment="1" applyProtection="1">
      <alignment vertical="center"/>
      <protection/>
    </xf>
    <xf numFmtId="186" fontId="2" fillId="0" borderId="19" xfId="0" applyNumberFormat="1" applyFont="1" applyFill="1" applyBorder="1" applyAlignment="1" applyProtection="1">
      <alignment vertical="center"/>
      <protection/>
    </xf>
    <xf numFmtId="185" fontId="2" fillId="0" borderId="52" xfId="0" applyNumberFormat="1" applyFont="1" applyFill="1" applyBorder="1" applyAlignment="1" applyProtection="1">
      <alignment vertical="center"/>
      <protection/>
    </xf>
    <xf numFmtId="187" fontId="2" fillId="0" borderId="53" xfId="0" applyNumberFormat="1" applyFont="1" applyFill="1" applyBorder="1" applyAlignment="1" applyProtection="1">
      <alignment horizontal="center" vertical="center"/>
      <protection locked="0"/>
    </xf>
    <xf numFmtId="186" fontId="2" fillId="0" borderId="27" xfId="0" applyNumberFormat="1" applyFont="1" applyFill="1" applyBorder="1" applyAlignment="1" applyProtection="1">
      <alignment horizontal="center" vertical="center"/>
      <protection locked="0"/>
    </xf>
    <xf numFmtId="185" fontId="2" fillId="0" borderId="20" xfId="0" applyNumberFormat="1" applyFont="1" applyFill="1" applyBorder="1" applyAlignment="1" applyProtection="1">
      <alignment vertical="center"/>
      <protection/>
    </xf>
    <xf numFmtId="185" fontId="0" fillId="0" borderId="19" xfId="0" applyNumberFormat="1" applyFill="1" applyBorder="1" applyAlignment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185" fontId="2" fillId="0" borderId="55" xfId="0" applyNumberFormat="1" applyFont="1" applyFill="1" applyBorder="1" applyAlignment="1" applyProtection="1">
      <alignment horizontal="center" vertical="center"/>
      <protection locked="0"/>
    </xf>
    <xf numFmtId="185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/>
    </xf>
    <xf numFmtId="186" fontId="2" fillId="0" borderId="56" xfId="0" applyNumberFormat="1" applyFont="1" applyFill="1" applyBorder="1" applyAlignment="1" applyProtection="1">
      <alignment horizontal="center" vertical="center"/>
      <protection locked="0"/>
    </xf>
    <xf numFmtId="186" fontId="2" fillId="0" borderId="55" xfId="0" applyNumberFormat="1" applyFont="1" applyFill="1" applyBorder="1" applyAlignment="1" applyProtection="1">
      <alignment vertical="center"/>
      <protection/>
    </xf>
    <xf numFmtId="186" fontId="2" fillId="0" borderId="20" xfId="0" applyNumberFormat="1" applyFont="1" applyFill="1" applyBorder="1" applyAlignment="1" applyProtection="1">
      <alignment horizontal="center" vertical="center"/>
      <protection locked="0"/>
    </xf>
    <xf numFmtId="185" fontId="5" fillId="0" borderId="20" xfId="0" applyNumberFormat="1" applyFont="1" applyFill="1" applyBorder="1" applyAlignment="1">
      <alignment horizontal="center" vertical="center" shrinkToFit="1"/>
    </xf>
    <xf numFmtId="186" fontId="2" fillId="0" borderId="26" xfId="0" applyNumberFormat="1" applyFont="1" applyFill="1" applyBorder="1" applyAlignment="1" applyProtection="1">
      <alignment horizontal="center" vertical="center"/>
      <protection locked="0"/>
    </xf>
    <xf numFmtId="185" fontId="5" fillId="0" borderId="26" xfId="0" applyNumberFormat="1" applyFont="1" applyFill="1" applyBorder="1" applyAlignment="1">
      <alignment horizontal="center" vertical="center" shrinkToFit="1"/>
    </xf>
    <xf numFmtId="0" fontId="2" fillId="0" borderId="56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187" fontId="2" fillId="0" borderId="57" xfId="0" applyNumberFormat="1" applyFont="1" applyFill="1" applyBorder="1" applyAlignment="1" applyProtection="1">
      <alignment horizontal="center" vertical="center"/>
      <protection locked="0"/>
    </xf>
    <xf numFmtId="187" fontId="2" fillId="0" borderId="58" xfId="0" applyNumberFormat="1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/>
    </xf>
    <xf numFmtId="185" fontId="2" fillId="0" borderId="27" xfId="0" applyNumberFormat="1" applyFont="1" applyFill="1" applyBorder="1" applyAlignment="1" applyProtection="1">
      <alignment vertical="center"/>
      <protection/>
    </xf>
    <xf numFmtId="185" fontId="2" fillId="0" borderId="49" xfId="0" applyNumberFormat="1" applyFont="1" applyFill="1" applyBorder="1" applyAlignment="1" applyProtection="1">
      <alignment vertical="center"/>
      <protection/>
    </xf>
    <xf numFmtId="185" fontId="0" fillId="0" borderId="19" xfId="0" applyNumberFormat="1" applyFont="1" applyFill="1" applyBorder="1" applyAlignment="1">
      <alignment horizontal="center" vertical="center" shrinkToFit="1"/>
    </xf>
    <xf numFmtId="0" fontId="2" fillId="0" borderId="50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186" fontId="27" fillId="0" borderId="27" xfId="0" applyNumberFormat="1" applyFont="1" applyFill="1" applyBorder="1" applyAlignment="1" applyProtection="1">
      <alignment horizontal="center" vertical="center"/>
      <protection locked="0"/>
    </xf>
    <xf numFmtId="186" fontId="27" fillId="0" borderId="10" xfId="0" applyNumberFormat="1" applyFont="1" applyFill="1" applyBorder="1" applyAlignment="1" applyProtection="1">
      <alignment horizontal="center" vertical="center"/>
      <protection locked="0"/>
    </xf>
    <xf numFmtId="186" fontId="27" fillId="0" borderId="31" xfId="0" applyNumberFormat="1" applyFont="1" applyFill="1" applyBorder="1" applyAlignment="1" applyProtection="1">
      <alignment vertical="center"/>
      <protection/>
    </xf>
    <xf numFmtId="185" fontId="27" fillId="0" borderId="20" xfId="0" applyNumberFormat="1" applyFont="1" applyFill="1" applyBorder="1" applyAlignment="1" applyProtection="1">
      <alignment vertical="center"/>
      <protection/>
    </xf>
    <xf numFmtId="186" fontId="27" fillId="0" borderId="19" xfId="0" applyNumberFormat="1" applyFont="1" applyFill="1" applyBorder="1" applyAlignment="1" applyProtection="1">
      <alignment vertical="center"/>
      <protection/>
    </xf>
    <xf numFmtId="185" fontId="0" fillId="0" borderId="19" xfId="0" applyNumberFormat="1" applyFont="1" applyFill="1" applyBorder="1" applyAlignment="1">
      <alignment horizontal="center" vertical="center" wrapText="1"/>
    </xf>
    <xf numFmtId="185" fontId="0" fillId="0" borderId="20" xfId="0" applyNumberFormat="1" applyFont="1" applyFill="1" applyBorder="1" applyAlignment="1">
      <alignment horizontal="center" vertical="center" shrinkToFit="1"/>
    </xf>
    <xf numFmtId="185" fontId="0" fillId="0" borderId="26" xfId="0" applyNumberFormat="1" applyFont="1" applyFill="1" applyBorder="1" applyAlignment="1">
      <alignment horizontal="center" vertical="center" shrinkToFit="1"/>
    </xf>
    <xf numFmtId="185" fontId="2" fillId="0" borderId="0" xfId="0" applyNumberFormat="1" applyFont="1" applyFill="1" applyAlignment="1" applyProtection="1">
      <alignment horizontal="center"/>
      <protection locked="0"/>
    </xf>
    <xf numFmtId="183" fontId="2" fillId="0" borderId="0" xfId="0" applyNumberFormat="1" applyFont="1" applyFill="1" applyAlignment="1" applyProtection="1">
      <alignment horizontal="center"/>
      <protection locked="0"/>
    </xf>
    <xf numFmtId="185" fontId="2" fillId="0" borderId="0" xfId="0" applyNumberFormat="1" applyFont="1" applyFill="1" applyAlignment="1" applyProtection="1">
      <alignment/>
      <protection locked="0"/>
    </xf>
    <xf numFmtId="185" fontId="27" fillId="0" borderId="52" xfId="0" applyNumberFormat="1" applyFont="1" applyFill="1" applyBorder="1" applyAlignment="1" applyProtection="1">
      <alignment vertical="center"/>
      <protection/>
    </xf>
    <xf numFmtId="0" fontId="33" fillId="0" borderId="34" xfId="0" applyFont="1" applyFill="1" applyBorder="1" applyAlignment="1" applyProtection="1">
      <alignment horizontal="center" vertical="center"/>
      <protection locked="0"/>
    </xf>
    <xf numFmtId="187" fontId="33" fillId="0" borderId="53" xfId="0" applyNumberFormat="1" applyFont="1" applyFill="1" applyBorder="1" applyAlignment="1" applyProtection="1">
      <alignment horizontal="center" vertical="center"/>
      <protection locked="0"/>
    </xf>
    <xf numFmtId="0" fontId="33" fillId="0" borderId="31" xfId="0" applyFont="1" applyFill="1" applyBorder="1" applyAlignment="1" applyProtection="1">
      <alignment horizontal="center" vertical="center"/>
      <protection locked="0"/>
    </xf>
    <xf numFmtId="187" fontId="33" fillId="0" borderId="51" xfId="0" applyNumberFormat="1" applyFont="1" applyFill="1" applyBorder="1" applyAlignment="1" applyProtection="1">
      <alignment vertical="center"/>
      <protection locked="0"/>
    </xf>
    <xf numFmtId="186" fontId="33" fillId="0" borderId="31" xfId="0" applyNumberFormat="1" applyFont="1" applyFill="1" applyBorder="1" applyAlignment="1" applyProtection="1">
      <alignment vertical="center"/>
      <protection/>
    </xf>
    <xf numFmtId="185" fontId="33" fillId="0" borderId="20" xfId="0" applyNumberFormat="1" applyFont="1" applyFill="1" applyBorder="1" applyAlignment="1" applyProtection="1">
      <alignment vertical="center"/>
      <protection/>
    </xf>
    <xf numFmtId="186" fontId="33" fillId="0" borderId="19" xfId="0" applyNumberFormat="1" applyFont="1" applyFill="1" applyBorder="1" applyAlignment="1" applyProtection="1">
      <alignment vertical="center"/>
      <protection/>
    </xf>
    <xf numFmtId="185" fontId="33" fillId="0" borderId="52" xfId="0" applyNumberFormat="1" applyFont="1" applyFill="1" applyBorder="1" applyAlignment="1" applyProtection="1">
      <alignment vertical="center"/>
      <protection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184" fontId="6" fillId="0" borderId="0" xfId="0" applyNumberFormat="1" applyFont="1" applyFill="1" applyAlignment="1" applyProtection="1">
      <alignment horizontal="center"/>
      <protection locked="0"/>
    </xf>
    <xf numFmtId="184" fontId="6" fillId="0" borderId="0" xfId="0" applyNumberFormat="1" applyFont="1" applyFill="1" applyAlignment="1" applyProtection="1">
      <alignment horizontal="center" vertical="center"/>
      <protection locked="0"/>
    </xf>
    <xf numFmtId="184" fontId="2" fillId="0" borderId="30" xfId="0" applyNumberFormat="1" applyFont="1" applyFill="1" applyBorder="1" applyAlignment="1" applyProtection="1">
      <alignment horizontal="center" vertical="center"/>
      <protection locked="0"/>
    </xf>
    <xf numFmtId="184" fontId="2" fillId="0" borderId="29" xfId="0" applyNumberFormat="1" applyFont="1" applyFill="1" applyBorder="1" applyAlignment="1" applyProtection="1">
      <alignment horizontal="center" vertical="center"/>
      <protection locked="0"/>
    </xf>
    <xf numFmtId="187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59" xfId="0" applyFont="1" applyFill="1" applyBorder="1" applyAlignment="1" applyProtection="1">
      <alignment horizontal="center" vertical="center"/>
      <protection/>
    </xf>
    <xf numFmtId="0" fontId="27" fillId="0" borderId="36" xfId="0" applyFont="1" applyFill="1" applyBorder="1" applyAlignment="1" applyProtection="1">
      <alignment horizontal="center" vertical="center"/>
      <protection/>
    </xf>
    <xf numFmtId="0" fontId="27" fillId="0" borderId="37" xfId="0" applyFont="1" applyFill="1" applyBorder="1" applyAlignment="1" applyProtection="1">
      <alignment horizontal="center" vertical="center"/>
      <protection/>
    </xf>
    <xf numFmtId="0" fontId="27" fillId="0" borderId="60" xfId="0" applyFont="1" applyFill="1" applyBorder="1" applyAlignment="1" applyProtection="1">
      <alignment horizontal="center" vertical="center"/>
      <protection/>
    </xf>
    <xf numFmtId="0" fontId="27" fillId="0" borderId="61" xfId="0" applyFont="1" applyFill="1" applyBorder="1" applyAlignment="1" applyProtection="1">
      <alignment horizontal="center" vertical="center"/>
      <protection/>
    </xf>
    <xf numFmtId="0" fontId="27" fillId="0" borderId="62" xfId="0" applyFont="1" applyFill="1" applyBorder="1" applyAlignment="1" applyProtection="1">
      <alignment horizontal="center" vertical="center"/>
      <protection/>
    </xf>
    <xf numFmtId="185" fontId="2" fillId="0" borderId="63" xfId="0" applyNumberFormat="1" applyFont="1" applyFill="1" applyBorder="1" applyAlignment="1" applyProtection="1">
      <alignment horizontal="center" vertical="center" wrapText="1"/>
      <protection/>
    </xf>
    <xf numFmtId="185" fontId="2" fillId="0" borderId="22" xfId="0" applyNumberFormat="1" applyFont="1" applyFill="1" applyBorder="1" applyAlignment="1" applyProtection="1">
      <alignment horizontal="center" vertical="center" wrapText="1"/>
      <protection/>
    </xf>
    <xf numFmtId="185" fontId="2" fillId="0" borderId="24" xfId="0" applyNumberFormat="1" applyFont="1" applyFill="1" applyBorder="1" applyAlignment="1" applyProtection="1">
      <alignment horizontal="center" vertical="center" wrapText="1"/>
      <protection/>
    </xf>
    <xf numFmtId="184" fontId="2" fillId="0" borderId="59" xfId="0" applyNumberFormat="1" applyFont="1" applyFill="1" applyBorder="1" applyAlignment="1" applyProtection="1">
      <alignment horizontal="center" vertical="center" wrapText="1"/>
      <protection locked="0"/>
    </xf>
    <xf numFmtId="184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184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186" fontId="2" fillId="0" borderId="64" xfId="0" applyNumberFormat="1" applyFont="1" applyFill="1" applyBorder="1" applyAlignment="1" applyProtection="1">
      <alignment horizontal="center" vertical="center"/>
      <protection/>
    </xf>
    <xf numFmtId="186" fontId="2" fillId="0" borderId="15" xfId="0" applyNumberFormat="1" applyFont="1" applyFill="1" applyBorder="1" applyAlignment="1" applyProtection="1">
      <alignment horizontal="center" vertical="center"/>
      <protection/>
    </xf>
    <xf numFmtId="186" fontId="2" fillId="0" borderId="46" xfId="0" applyNumberFormat="1" applyFont="1" applyFill="1" applyBorder="1" applyAlignment="1" applyProtection="1">
      <alignment horizontal="center" vertical="center"/>
      <protection/>
    </xf>
    <xf numFmtId="0" fontId="31" fillId="0" borderId="59" xfId="0" applyFont="1" applyFill="1" applyBorder="1" applyAlignment="1" applyProtection="1">
      <alignment horizontal="center" vertical="center"/>
      <protection/>
    </xf>
    <xf numFmtId="0" fontId="31" fillId="0" borderId="36" xfId="0" applyFont="1" applyFill="1" applyBorder="1" applyAlignment="1" applyProtection="1">
      <alignment horizontal="center" vertical="center"/>
      <protection/>
    </xf>
    <xf numFmtId="0" fontId="31" fillId="0" borderId="37" xfId="0" applyFont="1" applyFill="1" applyBorder="1" applyAlignment="1" applyProtection="1">
      <alignment horizontal="center" vertical="center"/>
      <protection/>
    </xf>
    <xf numFmtId="0" fontId="31" fillId="0" borderId="60" xfId="0" applyFont="1" applyFill="1" applyBorder="1" applyAlignment="1" applyProtection="1">
      <alignment horizontal="center" vertical="center"/>
      <protection/>
    </xf>
    <xf numFmtId="0" fontId="31" fillId="0" borderId="61" xfId="0" applyFont="1" applyFill="1" applyBorder="1" applyAlignment="1" applyProtection="1">
      <alignment horizontal="center" vertical="center"/>
      <protection/>
    </xf>
    <xf numFmtId="0" fontId="31" fillId="0" borderId="62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186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T100"/>
  <sheetViews>
    <sheetView tabSelected="1" zoomScale="75" zoomScaleNormal="75" workbookViewId="0" topLeftCell="A4">
      <selection activeCell="BM14" sqref="BM14"/>
    </sheetView>
  </sheetViews>
  <sheetFormatPr defaultColWidth="9.00390625" defaultRowHeight="13.5" outlineLevelCol="1"/>
  <cols>
    <col min="1" max="1" width="3.625" style="1" customWidth="1"/>
    <col min="2" max="2" width="4.375" style="2" customWidth="1"/>
    <col min="3" max="3" width="12.25390625" style="1" customWidth="1"/>
    <col min="4" max="4" width="8.125" style="2" bestFit="1" customWidth="1"/>
    <col min="5" max="5" width="5.625" style="34" hidden="1" customWidth="1"/>
    <col min="6" max="6" width="6.125" style="32" hidden="1" customWidth="1"/>
    <col min="7" max="7" width="7.625" style="173" customWidth="1"/>
    <col min="8" max="27" width="4.125" style="2" hidden="1" customWidth="1" outlineLevel="1"/>
    <col min="28" max="28" width="5.625" style="2" customWidth="1" collapsed="1"/>
    <col min="29" max="29" width="5.625" style="2" customWidth="1"/>
    <col min="30" max="49" width="4.125" style="1" hidden="1" customWidth="1" outlineLevel="1"/>
    <col min="50" max="50" width="5.625" style="1" customWidth="1" collapsed="1"/>
    <col min="51" max="51" width="5.625" style="1" customWidth="1"/>
    <col min="52" max="52" width="5.625" style="2" customWidth="1"/>
    <col min="53" max="53" width="5.625" style="1" customWidth="1"/>
    <col min="54" max="54" width="5.625" style="173" customWidth="1"/>
    <col min="55" max="57" width="4.125" style="2" hidden="1" customWidth="1" outlineLevel="1"/>
    <col min="58" max="58" width="5.625" style="174" customWidth="1" collapsed="1"/>
    <col min="59" max="59" width="5.625" style="174" customWidth="1"/>
    <col min="60" max="60" width="4.125" style="1" customWidth="1"/>
    <col min="61" max="61" width="4.125" style="175" customWidth="1"/>
    <col min="62" max="62" width="4.125" style="1" customWidth="1"/>
    <col min="63" max="63" width="4.125" style="175" customWidth="1"/>
    <col min="64" max="64" width="7.625" style="33" customWidth="1" collapsed="1"/>
    <col min="65" max="16384" width="9.00390625" style="1" customWidth="1"/>
  </cols>
  <sheetData>
    <row r="2" spans="2:64" s="100" customFormat="1" ht="33.75" customHeight="1">
      <c r="B2" s="102" t="s">
        <v>67</v>
      </c>
      <c r="D2" s="101"/>
      <c r="E2" s="106"/>
      <c r="F2" s="107"/>
      <c r="G2" s="108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Z2" s="101"/>
      <c r="BB2" s="108"/>
      <c r="BC2" s="101"/>
      <c r="BD2" s="101"/>
      <c r="BE2" s="101"/>
      <c r="BF2" s="109"/>
      <c r="BG2" s="109"/>
      <c r="BI2" s="110"/>
      <c r="BK2" s="110"/>
      <c r="BL2" s="186"/>
    </row>
    <row r="3" spans="2:64" s="104" customFormat="1" ht="15.75" customHeight="1">
      <c r="B3" s="104" t="s">
        <v>57</v>
      </c>
      <c r="D3" s="103"/>
      <c r="E3" s="111"/>
      <c r="F3" s="112"/>
      <c r="G3" s="11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Z3" s="103"/>
      <c r="BB3" s="113"/>
      <c r="BC3" s="103"/>
      <c r="BD3" s="103"/>
      <c r="BE3" s="103"/>
      <c r="BF3" s="114"/>
      <c r="BG3" s="114"/>
      <c r="BI3" s="115"/>
      <c r="BK3" s="115"/>
      <c r="BL3" s="187"/>
    </row>
    <row r="4" spans="2:64" s="104" customFormat="1" ht="15.75" customHeight="1">
      <c r="B4" s="104" t="s">
        <v>58</v>
      </c>
      <c r="D4" s="103"/>
      <c r="E4" s="111"/>
      <c r="F4" s="112"/>
      <c r="G4" s="11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Z4" s="103"/>
      <c r="BB4" s="113"/>
      <c r="BC4" s="103"/>
      <c r="BD4" s="103"/>
      <c r="BE4" s="103"/>
      <c r="BF4" s="114"/>
      <c r="BG4" s="114"/>
      <c r="BI4" s="115"/>
      <c r="BK4" s="115"/>
      <c r="BL4" s="187"/>
    </row>
    <row r="5" spans="2:64" s="104" customFormat="1" ht="15.75" customHeight="1">
      <c r="B5" s="104" t="s">
        <v>62</v>
      </c>
      <c r="D5" s="103"/>
      <c r="E5" s="111"/>
      <c r="F5" s="112"/>
      <c r="G5" s="11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Z5" s="103"/>
      <c r="BB5" s="113"/>
      <c r="BC5" s="103"/>
      <c r="BD5" s="103"/>
      <c r="BE5" s="103"/>
      <c r="BF5" s="114"/>
      <c r="BG5" s="114"/>
      <c r="BI5" s="115"/>
      <c r="BK5" s="115"/>
      <c r="BL5" s="187"/>
    </row>
    <row r="6" spans="2:64" s="104" customFormat="1" ht="15.75" customHeight="1">
      <c r="B6" s="105" t="s">
        <v>56</v>
      </c>
      <c r="D6" s="103"/>
      <c r="E6" s="111"/>
      <c r="F6" s="112"/>
      <c r="G6" s="11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Z6" s="103"/>
      <c r="BB6" s="113"/>
      <c r="BC6" s="103"/>
      <c r="BD6" s="103"/>
      <c r="BE6" s="103"/>
      <c r="BF6" s="114"/>
      <c r="BG6" s="114"/>
      <c r="BI6" s="115"/>
      <c r="BK6" s="115"/>
      <c r="BL6" s="187"/>
    </row>
    <row r="7" spans="2:64" s="104" customFormat="1" ht="15.75" customHeight="1">
      <c r="B7" s="104" t="s">
        <v>64</v>
      </c>
      <c r="D7" s="103"/>
      <c r="E7" s="111"/>
      <c r="F7" s="112"/>
      <c r="G7" s="11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Z7" s="103"/>
      <c r="BB7" s="113"/>
      <c r="BC7" s="103"/>
      <c r="BD7" s="103"/>
      <c r="BE7" s="103"/>
      <c r="BF7" s="114"/>
      <c r="BG7" s="114"/>
      <c r="BI7" s="115"/>
      <c r="BK7" s="115"/>
      <c r="BL7" s="187"/>
    </row>
    <row r="8" spans="2:64" s="104" customFormat="1" ht="15.75" customHeight="1">
      <c r="B8" s="104" t="s">
        <v>63</v>
      </c>
      <c r="D8" s="103"/>
      <c r="E8" s="111"/>
      <c r="F8" s="112"/>
      <c r="G8" s="11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Z8" s="103"/>
      <c r="BB8" s="113"/>
      <c r="BC8" s="103"/>
      <c r="BD8" s="103"/>
      <c r="BE8" s="103"/>
      <c r="BF8" s="114"/>
      <c r="BG8" s="114"/>
      <c r="BI8" s="115"/>
      <c r="BK8" s="115"/>
      <c r="BL8" s="187"/>
    </row>
    <row r="9" spans="2:64" s="104" customFormat="1" ht="15.75" customHeight="1">
      <c r="B9" s="104" t="s">
        <v>61</v>
      </c>
      <c r="D9" s="103"/>
      <c r="E9" s="111"/>
      <c r="F9" s="112"/>
      <c r="G9" s="11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Z9" s="103"/>
      <c r="BB9" s="113"/>
      <c r="BC9" s="103"/>
      <c r="BD9" s="103"/>
      <c r="BE9" s="103"/>
      <c r="BF9" s="114"/>
      <c r="BG9" s="114"/>
      <c r="BI9" s="115"/>
      <c r="BK9" s="115"/>
      <c r="BL9" s="187"/>
    </row>
    <row r="10" spans="2:64" s="104" customFormat="1" ht="15.75" customHeight="1">
      <c r="B10" s="104" t="s">
        <v>59</v>
      </c>
      <c r="D10" s="103"/>
      <c r="E10" s="111"/>
      <c r="F10" s="112"/>
      <c r="G10" s="11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Z10" s="103"/>
      <c r="BB10" s="113"/>
      <c r="BC10" s="103"/>
      <c r="BD10" s="103"/>
      <c r="BE10" s="103"/>
      <c r="BF10" s="114"/>
      <c r="BG10" s="114"/>
      <c r="BI10" s="115"/>
      <c r="BK10" s="115"/>
      <c r="BL10" s="187"/>
    </row>
    <row r="11" spans="2:64" s="104" customFormat="1" ht="15.75" customHeight="1">
      <c r="B11" s="104" t="s">
        <v>60</v>
      </c>
      <c r="D11" s="103"/>
      <c r="E11" s="111"/>
      <c r="F11" s="112"/>
      <c r="G11" s="11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Z11" s="103"/>
      <c r="BB11" s="113"/>
      <c r="BC11" s="103"/>
      <c r="BD11" s="103"/>
      <c r="BE11" s="103"/>
      <c r="BF11" s="114"/>
      <c r="BG11" s="114"/>
      <c r="BI11" s="115"/>
      <c r="BK11" s="115"/>
      <c r="BL11" s="187"/>
    </row>
    <row r="12" spans="2:64" s="104" customFormat="1" ht="15.75" customHeight="1">
      <c r="B12" s="104" t="s">
        <v>68</v>
      </c>
      <c r="D12" s="103"/>
      <c r="E12" s="111"/>
      <c r="F12" s="112"/>
      <c r="G12" s="11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Z12" s="103"/>
      <c r="BB12" s="113"/>
      <c r="BC12" s="103"/>
      <c r="BD12" s="103"/>
      <c r="BE12" s="103"/>
      <c r="BF12" s="114"/>
      <c r="BG12" s="114"/>
      <c r="BI12" s="115"/>
      <c r="BK12" s="115"/>
      <c r="BL12" s="187"/>
    </row>
    <row r="13" spans="2:64" s="104" customFormat="1" ht="15.75" customHeight="1">
      <c r="B13" s="104" t="s">
        <v>65</v>
      </c>
      <c r="D13" s="103"/>
      <c r="E13" s="111"/>
      <c r="F13" s="112"/>
      <c r="G13" s="11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Z13" s="103"/>
      <c r="BB13" s="113"/>
      <c r="BC13" s="103"/>
      <c r="BD13" s="103"/>
      <c r="BE13" s="103"/>
      <c r="BF13" s="114"/>
      <c r="BG13" s="114"/>
      <c r="BI13" s="115"/>
      <c r="BK13" s="115"/>
      <c r="BL13" s="187"/>
    </row>
    <row r="14" spans="2:64" s="104" customFormat="1" ht="15.75" customHeight="1">
      <c r="B14" s="104" t="s">
        <v>66</v>
      </c>
      <c r="D14" s="103"/>
      <c r="E14" s="111"/>
      <c r="F14" s="112"/>
      <c r="G14" s="11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Z14" s="103"/>
      <c r="BB14" s="113"/>
      <c r="BC14" s="103"/>
      <c r="BD14" s="103"/>
      <c r="BE14" s="103"/>
      <c r="BF14" s="114"/>
      <c r="BG14" s="114"/>
      <c r="BI14" s="115"/>
      <c r="BK14" s="115"/>
      <c r="BL14" s="187"/>
    </row>
    <row r="15" spans="2:64" s="104" customFormat="1" ht="15.75" customHeight="1">
      <c r="B15" s="104" t="s">
        <v>71</v>
      </c>
      <c r="D15" s="103"/>
      <c r="E15" s="111"/>
      <c r="F15" s="112"/>
      <c r="G15" s="11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Z15" s="103"/>
      <c r="BB15" s="113"/>
      <c r="BC15" s="103"/>
      <c r="BD15" s="103"/>
      <c r="BE15" s="103"/>
      <c r="BF15" s="114"/>
      <c r="BG15" s="114"/>
      <c r="BI15" s="115"/>
      <c r="BK15" s="115"/>
      <c r="BL15" s="187"/>
    </row>
    <row r="16" spans="2:64" s="104" customFormat="1" ht="15.75" customHeight="1">
      <c r="B16" s="104" t="s">
        <v>70</v>
      </c>
      <c r="D16" s="103"/>
      <c r="E16" s="111"/>
      <c r="F16" s="112"/>
      <c r="G16" s="11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Z16" s="103"/>
      <c r="BB16" s="113"/>
      <c r="BC16" s="103"/>
      <c r="BD16" s="103"/>
      <c r="BE16" s="103"/>
      <c r="BF16" s="114"/>
      <c r="BG16" s="114"/>
      <c r="BI16" s="115"/>
      <c r="BK16" s="115"/>
      <c r="BL16" s="187"/>
    </row>
    <row r="17" spans="2:64" s="104" customFormat="1" ht="15.75" customHeight="1">
      <c r="B17" s="104" t="s">
        <v>69</v>
      </c>
      <c r="D17" s="103"/>
      <c r="E17" s="111"/>
      <c r="F17" s="112"/>
      <c r="G17" s="11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Z17" s="103"/>
      <c r="BB17" s="113"/>
      <c r="BC17" s="103"/>
      <c r="BD17" s="103"/>
      <c r="BE17" s="103"/>
      <c r="BF17" s="114"/>
      <c r="BG17" s="114"/>
      <c r="BI17" s="115"/>
      <c r="BK17" s="115"/>
      <c r="BL17" s="187"/>
    </row>
    <row r="18" spans="4:64" s="3" customFormat="1" ht="12">
      <c r="D18" s="4"/>
      <c r="E18" s="14"/>
      <c r="F18" s="16"/>
      <c r="G18" s="59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Z18" s="4"/>
      <c r="BB18" s="59"/>
      <c r="BC18" s="4"/>
      <c r="BD18" s="4"/>
      <c r="BE18" s="4"/>
      <c r="BF18" s="57"/>
      <c r="BG18" s="57"/>
      <c r="BI18" s="52"/>
      <c r="BK18" s="52"/>
      <c r="BL18" s="18"/>
    </row>
    <row r="19" spans="2:64" s="3" customFormat="1" ht="18" customHeight="1">
      <c r="B19" s="63" t="s">
        <v>37</v>
      </c>
      <c r="C19" s="64"/>
      <c r="D19" s="65"/>
      <c r="E19" s="14"/>
      <c r="F19" s="16"/>
      <c r="G19" s="59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6"/>
      <c r="AB19" s="6"/>
      <c r="AC19" s="6"/>
      <c r="AZ19" s="54"/>
      <c r="BA19" s="5"/>
      <c r="BB19" s="60"/>
      <c r="BC19" s="4"/>
      <c r="BD19" s="4"/>
      <c r="BE19" s="4"/>
      <c r="BF19" s="57"/>
      <c r="BG19" s="57"/>
      <c r="BI19" s="52"/>
      <c r="BK19" s="52"/>
      <c r="BL19" s="18"/>
    </row>
    <row r="20" spans="2:64" s="3" customFormat="1" ht="13.5" customHeight="1">
      <c r="B20" s="66"/>
      <c r="C20" s="191" t="s">
        <v>29</v>
      </c>
      <c r="D20" s="194" t="s">
        <v>3</v>
      </c>
      <c r="E20" s="15"/>
      <c r="F20" s="17"/>
      <c r="G20" s="197" t="s">
        <v>55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116"/>
      <c r="AB20" s="117" t="s">
        <v>43</v>
      </c>
      <c r="AC20" s="98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89" t="s">
        <v>44</v>
      </c>
      <c r="AY20" s="88"/>
      <c r="AZ20" s="87" t="s">
        <v>45</v>
      </c>
      <c r="BA20" s="88"/>
      <c r="BB20" s="58"/>
      <c r="BC20" s="7"/>
      <c r="BD20" s="7"/>
      <c r="BE20" s="7"/>
      <c r="BF20" s="56" t="s">
        <v>12</v>
      </c>
      <c r="BG20" s="56"/>
      <c r="BH20" s="87" t="s">
        <v>46</v>
      </c>
      <c r="BI20" s="89"/>
      <c r="BJ20" s="89"/>
      <c r="BK20" s="89"/>
      <c r="BL20" s="200" t="s">
        <v>48</v>
      </c>
    </row>
    <row r="21" spans="2:64" s="3" customFormat="1" ht="13.5" customHeight="1">
      <c r="B21" s="67" t="s">
        <v>0</v>
      </c>
      <c r="C21" s="192"/>
      <c r="D21" s="195"/>
      <c r="E21" s="24" t="s">
        <v>11</v>
      </c>
      <c r="F21" s="25" t="s">
        <v>9</v>
      </c>
      <c r="G21" s="198"/>
      <c r="H21" s="9">
        <v>1</v>
      </c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8">
        <v>9</v>
      </c>
      <c r="Q21" s="8" t="s">
        <v>16</v>
      </c>
      <c r="R21" s="8">
        <v>10</v>
      </c>
      <c r="S21" s="8">
        <v>11</v>
      </c>
      <c r="T21" s="8">
        <v>12</v>
      </c>
      <c r="U21" s="8">
        <v>13</v>
      </c>
      <c r="V21" s="8">
        <v>14</v>
      </c>
      <c r="W21" s="8">
        <v>15</v>
      </c>
      <c r="X21" s="8">
        <v>16</v>
      </c>
      <c r="Y21" s="8">
        <v>17</v>
      </c>
      <c r="Z21" s="8">
        <v>18</v>
      </c>
      <c r="AA21" s="48" t="s">
        <v>16</v>
      </c>
      <c r="AB21" s="28" t="s">
        <v>18</v>
      </c>
      <c r="AC21" s="49" t="s">
        <v>19</v>
      </c>
      <c r="AD21" s="8">
        <v>1</v>
      </c>
      <c r="AE21" s="8">
        <v>2</v>
      </c>
      <c r="AF21" s="8">
        <v>3</v>
      </c>
      <c r="AG21" s="8">
        <v>4</v>
      </c>
      <c r="AH21" s="8">
        <v>5</v>
      </c>
      <c r="AI21" s="8">
        <v>6</v>
      </c>
      <c r="AJ21" s="8">
        <v>7</v>
      </c>
      <c r="AK21" s="8">
        <v>8</v>
      </c>
      <c r="AL21" s="8">
        <v>9</v>
      </c>
      <c r="AM21" s="8" t="s">
        <v>16</v>
      </c>
      <c r="AN21" s="8">
        <v>10</v>
      </c>
      <c r="AO21" s="8">
        <v>11</v>
      </c>
      <c r="AP21" s="8">
        <v>12</v>
      </c>
      <c r="AQ21" s="8">
        <v>13</v>
      </c>
      <c r="AR21" s="8">
        <v>14</v>
      </c>
      <c r="AS21" s="8">
        <v>15</v>
      </c>
      <c r="AT21" s="8">
        <v>16</v>
      </c>
      <c r="AU21" s="8">
        <v>17</v>
      </c>
      <c r="AV21" s="8">
        <v>18</v>
      </c>
      <c r="AW21" s="8" t="s">
        <v>16</v>
      </c>
      <c r="AX21" s="9" t="s">
        <v>20</v>
      </c>
      <c r="AY21" s="48" t="s">
        <v>21</v>
      </c>
      <c r="AZ21" s="28" t="s">
        <v>20</v>
      </c>
      <c r="BA21" s="49" t="s">
        <v>21</v>
      </c>
      <c r="BB21" s="118" t="s">
        <v>12</v>
      </c>
      <c r="BC21" s="8">
        <v>1</v>
      </c>
      <c r="BD21" s="9">
        <v>2</v>
      </c>
      <c r="BE21" s="9">
        <v>3</v>
      </c>
      <c r="BF21" s="119" t="s">
        <v>20</v>
      </c>
      <c r="BG21" s="120" t="s">
        <v>19</v>
      </c>
      <c r="BH21" s="10" t="s">
        <v>24</v>
      </c>
      <c r="BI21" s="121"/>
      <c r="BJ21" s="45" t="s">
        <v>26</v>
      </c>
      <c r="BK21" s="122"/>
      <c r="BL21" s="201"/>
    </row>
    <row r="22" spans="2:64" s="3" customFormat="1" ht="13.5" customHeight="1" thickBot="1">
      <c r="B22" s="68"/>
      <c r="C22" s="193"/>
      <c r="D22" s="196"/>
      <c r="E22" s="26" t="s">
        <v>15</v>
      </c>
      <c r="F22" s="27" t="s">
        <v>13</v>
      </c>
      <c r="G22" s="199"/>
      <c r="H22" s="12">
        <v>3</v>
      </c>
      <c r="I22" s="11">
        <v>3</v>
      </c>
      <c r="J22" s="11">
        <v>4</v>
      </c>
      <c r="K22" s="11">
        <v>3</v>
      </c>
      <c r="L22" s="11">
        <v>3</v>
      </c>
      <c r="M22" s="11">
        <v>3</v>
      </c>
      <c r="N22" s="11">
        <v>3</v>
      </c>
      <c r="O22" s="11">
        <v>3</v>
      </c>
      <c r="P22" s="11">
        <v>3</v>
      </c>
      <c r="Q22" s="11">
        <f aca="true" t="shared" si="0" ref="Q22:Q31">SUM(H22:P22)</f>
        <v>28</v>
      </c>
      <c r="R22" s="11">
        <v>3</v>
      </c>
      <c r="S22" s="11">
        <v>3</v>
      </c>
      <c r="T22" s="11">
        <v>4</v>
      </c>
      <c r="U22" s="11">
        <v>3</v>
      </c>
      <c r="V22" s="11">
        <v>3</v>
      </c>
      <c r="W22" s="11">
        <v>3</v>
      </c>
      <c r="X22" s="11">
        <v>3</v>
      </c>
      <c r="Y22" s="11">
        <v>3</v>
      </c>
      <c r="Z22" s="11">
        <v>3</v>
      </c>
      <c r="AA22" s="123">
        <f aca="true" t="shared" si="1" ref="AA22:AA31">SUM(R22:Z22)</f>
        <v>28</v>
      </c>
      <c r="AB22" s="124">
        <f aca="true" t="shared" si="2" ref="AB22:AB31">AA22+Q22</f>
        <v>56</v>
      </c>
      <c r="AC22" s="55" t="s">
        <v>47</v>
      </c>
      <c r="AD22" s="11">
        <v>3</v>
      </c>
      <c r="AE22" s="11">
        <v>3</v>
      </c>
      <c r="AF22" s="11">
        <v>3</v>
      </c>
      <c r="AG22" s="11">
        <v>4</v>
      </c>
      <c r="AH22" s="11">
        <v>3</v>
      </c>
      <c r="AI22" s="11">
        <v>3</v>
      </c>
      <c r="AJ22" s="11">
        <v>3</v>
      </c>
      <c r="AK22" s="11">
        <v>3</v>
      </c>
      <c r="AL22" s="11">
        <v>3</v>
      </c>
      <c r="AM22" s="11">
        <f aca="true" t="shared" si="3" ref="AM22:AM31">SUM(AD22:AL22)</f>
        <v>28</v>
      </c>
      <c r="AN22" s="11">
        <v>3</v>
      </c>
      <c r="AO22" s="11">
        <v>3</v>
      </c>
      <c r="AP22" s="11">
        <v>4</v>
      </c>
      <c r="AQ22" s="11">
        <v>3</v>
      </c>
      <c r="AR22" s="11">
        <v>3</v>
      </c>
      <c r="AS22" s="11">
        <v>3</v>
      </c>
      <c r="AT22" s="11">
        <v>3</v>
      </c>
      <c r="AU22" s="11">
        <v>3</v>
      </c>
      <c r="AV22" s="11">
        <v>3</v>
      </c>
      <c r="AW22" s="11">
        <f aca="true" t="shared" si="4" ref="AW22:AW31">SUM(AN22:AV22)</f>
        <v>28</v>
      </c>
      <c r="AX22" s="12">
        <f aca="true" t="shared" si="5" ref="AX22:AX31">AM22+AW22</f>
        <v>56</v>
      </c>
      <c r="AY22" s="123" t="s">
        <v>47</v>
      </c>
      <c r="AZ22" s="124">
        <f aca="true" t="shared" si="6" ref="AZ22:AZ31">AX22+AB22</f>
        <v>112</v>
      </c>
      <c r="BA22" s="125" t="s">
        <v>47</v>
      </c>
      <c r="BB22" s="126" t="s">
        <v>27</v>
      </c>
      <c r="BC22" s="46">
        <v>4</v>
      </c>
      <c r="BD22" s="29">
        <v>4</v>
      </c>
      <c r="BE22" s="29">
        <v>4</v>
      </c>
      <c r="BF22" s="127">
        <f aca="true" t="shared" si="7" ref="BF22:BF37">SUM(BC22:BE22)</f>
        <v>12</v>
      </c>
      <c r="BG22" s="128" t="s">
        <v>47</v>
      </c>
      <c r="BH22" s="203">
        <f aca="true" t="shared" si="8" ref="BH22:BH37">AZ22+BF22</f>
        <v>124</v>
      </c>
      <c r="BI22" s="204"/>
      <c r="BJ22" s="205" t="s">
        <v>47</v>
      </c>
      <c r="BK22" s="205"/>
      <c r="BL22" s="202"/>
    </row>
    <row r="23" spans="1:64" s="3" customFormat="1" ht="13.5" customHeight="1" thickTop="1">
      <c r="A23" s="47"/>
      <c r="B23" s="90">
        <v>1</v>
      </c>
      <c r="C23" s="91" t="s">
        <v>38</v>
      </c>
      <c r="D23" s="92" t="s">
        <v>39</v>
      </c>
      <c r="E23" s="36">
        <v>48.57</v>
      </c>
      <c r="F23" s="21">
        <v>-15.2</v>
      </c>
      <c r="G23" s="129">
        <v>-12</v>
      </c>
      <c r="H23" s="22">
        <v>4</v>
      </c>
      <c r="I23" s="23">
        <v>3</v>
      </c>
      <c r="J23" s="23">
        <v>2</v>
      </c>
      <c r="K23" s="23">
        <v>3</v>
      </c>
      <c r="L23" s="23">
        <v>2</v>
      </c>
      <c r="M23" s="23">
        <v>4</v>
      </c>
      <c r="N23" s="23">
        <v>2</v>
      </c>
      <c r="O23" s="23">
        <v>2</v>
      </c>
      <c r="P23" s="23">
        <v>3</v>
      </c>
      <c r="Q23" s="23">
        <f t="shared" si="0"/>
        <v>25</v>
      </c>
      <c r="R23" s="23">
        <v>3</v>
      </c>
      <c r="S23" s="23">
        <v>3</v>
      </c>
      <c r="T23" s="23">
        <v>3</v>
      </c>
      <c r="U23" s="23">
        <v>4</v>
      </c>
      <c r="V23" s="23">
        <v>3</v>
      </c>
      <c r="W23" s="23">
        <v>3</v>
      </c>
      <c r="X23" s="23">
        <v>2</v>
      </c>
      <c r="Y23" s="23">
        <v>2</v>
      </c>
      <c r="Z23" s="23">
        <v>3</v>
      </c>
      <c r="AA23" s="6">
        <f t="shared" si="1"/>
        <v>26</v>
      </c>
      <c r="AB23" s="44">
        <f t="shared" si="2"/>
        <v>51</v>
      </c>
      <c r="AC23" s="130">
        <f aca="true" t="shared" si="9" ref="AC23:AC31">AB23-G23</f>
        <v>63</v>
      </c>
      <c r="AD23" s="23">
        <v>3</v>
      </c>
      <c r="AE23" s="23">
        <v>3</v>
      </c>
      <c r="AF23" s="23">
        <v>3</v>
      </c>
      <c r="AG23" s="23">
        <v>3</v>
      </c>
      <c r="AH23" s="23">
        <v>2</v>
      </c>
      <c r="AI23" s="23">
        <v>3</v>
      </c>
      <c r="AJ23" s="23">
        <v>3</v>
      </c>
      <c r="AK23" s="23">
        <v>3</v>
      </c>
      <c r="AL23" s="23">
        <v>3</v>
      </c>
      <c r="AM23" s="131">
        <f t="shared" si="3"/>
        <v>26</v>
      </c>
      <c r="AN23" s="23">
        <v>3</v>
      </c>
      <c r="AO23" s="23">
        <v>3</v>
      </c>
      <c r="AP23" s="23">
        <v>4</v>
      </c>
      <c r="AQ23" s="23">
        <v>4</v>
      </c>
      <c r="AR23" s="23">
        <v>2</v>
      </c>
      <c r="AS23" s="23">
        <v>2</v>
      </c>
      <c r="AT23" s="23">
        <v>2</v>
      </c>
      <c r="AU23" s="23">
        <v>3</v>
      </c>
      <c r="AV23" s="23">
        <v>3</v>
      </c>
      <c r="AW23" s="131">
        <f t="shared" si="4"/>
        <v>26</v>
      </c>
      <c r="AX23" s="131">
        <f t="shared" si="5"/>
        <v>52</v>
      </c>
      <c r="AY23" s="78">
        <f aca="true" t="shared" si="10" ref="AY23:AY31">AX23-G23</f>
        <v>64</v>
      </c>
      <c r="AZ23" s="44">
        <f t="shared" si="6"/>
        <v>103</v>
      </c>
      <c r="BA23" s="132">
        <f aca="true" t="shared" si="11" ref="BA23:BA37">AC23+AY23</f>
        <v>127</v>
      </c>
      <c r="BB23" s="133">
        <v>-4</v>
      </c>
      <c r="BC23" s="131">
        <v>4</v>
      </c>
      <c r="BD23" s="23">
        <v>7</v>
      </c>
      <c r="BE23" s="131">
        <v>3</v>
      </c>
      <c r="BF23" s="134">
        <f t="shared" si="7"/>
        <v>14</v>
      </c>
      <c r="BG23" s="135">
        <f aca="true" t="shared" si="12" ref="BG23:BG31">BF23-BB23</f>
        <v>18</v>
      </c>
      <c r="BH23" s="136">
        <f t="shared" si="8"/>
        <v>117</v>
      </c>
      <c r="BI23" s="137">
        <f>BH23-124</f>
        <v>-7</v>
      </c>
      <c r="BJ23" s="138">
        <f aca="true" t="shared" si="13" ref="BJ23:BJ36">BA23+BG23</f>
        <v>145</v>
      </c>
      <c r="BK23" s="139">
        <f>BJ23-(124)</f>
        <v>21</v>
      </c>
      <c r="BL23" s="188">
        <f>(AZ23-112)/2</f>
        <v>-4.5</v>
      </c>
    </row>
    <row r="24" spans="2:72" s="47" customFormat="1" ht="13.5" customHeight="1">
      <c r="B24" s="90">
        <v>2</v>
      </c>
      <c r="C24" s="93" t="s">
        <v>40</v>
      </c>
      <c r="D24" s="94" t="s">
        <v>1</v>
      </c>
      <c r="E24" s="20">
        <v>52</v>
      </c>
      <c r="F24" s="21">
        <v>-12.8</v>
      </c>
      <c r="G24" s="129">
        <v>-10</v>
      </c>
      <c r="H24" s="22">
        <v>3</v>
      </c>
      <c r="I24" s="22">
        <v>3</v>
      </c>
      <c r="J24" s="22">
        <v>3</v>
      </c>
      <c r="K24" s="22">
        <v>3</v>
      </c>
      <c r="L24" s="22">
        <v>3</v>
      </c>
      <c r="M24" s="22">
        <v>6</v>
      </c>
      <c r="N24" s="22">
        <v>3</v>
      </c>
      <c r="O24" s="22">
        <v>3</v>
      </c>
      <c r="P24" s="22">
        <v>3</v>
      </c>
      <c r="Q24" s="23">
        <f t="shared" si="0"/>
        <v>30</v>
      </c>
      <c r="R24" s="22">
        <v>3</v>
      </c>
      <c r="S24" s="22">
        <v>3</v>
      </c>
      <c r="T24" s="22">
        <v>4</v>
      </c>
      <c r="U24" s="22">
        <v>3</v>
      </c>
      <c r="V24" s="22">
        <v>2</v>
      </c>
      <c r="W24" s="22">
        <v>2</v>
      </c>
      <c r="X24" s="22">
        <v>3</v>
      </c>
      <c r="Y24" s="22">
        <v>3</v>
      </c>
      <c r="Z24" s="22">
        <v>3</v>
      </c>
      <c r="AA24" s="6">
        <f t="shared" si="1"/>
        <v>26</v>
      </c>
      <c r="AB24" s="44">
        <f t="shared" si="2"/>
        <v>56</v>
      </c>
      <c r="AC24" s="130">
        <f t="shared" si="9"/>
        <v>66</v>
      </c>
      <c r="AD24" s="22">
        <v>3</v>
      </c>
      <c r="AE24" s="22">
        <v>3</v>
      </c>
      <c r="AF24" s="22">
        <v>3</v>
      </c>
      <c r="AG24" s="22">
        <v>3</v>
      </c>
      <c r="AH24" s="22">
        <v>3</v>
      </c>
      <c r="AI24" s="22">
        <v>3</v>
      </c>
      <c r="AJ24" s="22">
        <v>4</v>
      </c>
      <c r="AK24" s="22">
        <v>2</v>
      </c>
      <c r="AL24" s="22">
        <v>4</v>
      </c>
      <c r="AM24" s="51">
        <f t="shared" si="3"/>
        <v>28</v>
      </c>
      <c r="AN24" s="22">
        <v>3</v>
      </c>
      <c r="AO24" s="22">
        <v>5</v>
      </c>
      <c r="AP24" s="22">
        <v>3</v>
      </c>
      <c r="AQ24" s="22">
        <v>4</v>
      </c>
      <c r="AR24" s="22">
        <v>3</v>
      </c>
      <c r="AS24" s="22">
        <v>4</v>
      </c>
      <c r="AT24" s="22">
        <v>3</v>
      </c>
      <c r="AU24" s="22">
        <v>4</v>
      </c>
      <c r="AV24" s="22">
        <v>3</v>
      </c>
      <c r="AW24" s="51">
        <f t="shared" si="4"/>
        <v>32</v>
      </c>
      <c r="AX24" s="50">
        <f t="shared" si="5"/>
        <v>60</v>
      </c>
      <c r="AY24" s="140">
        <f t="shared" si="10"/>
        <v>70</v>
      </c>
      <c r="AZ24" s="44">
        <f t="shared" si="6"/>
        <v>116</v>
      </c>
      <c r="BA24" s="132">
        <f t="shared" si="11"/>
        <v>136</v>
      </c>
      <c r="BB24" s="133">
        <v>-3</v>
      </c>
      <c r="BC24" s="22">
        <v>4</v>
      </c>
      <c r="BD24" s="22">
        <v>4</v>
      </c>
      <c r="BE24" s="22">
        <v>3</v>
      </c>
      <c r="BF24" s="141">
        <f t="shared" si="7"/>
        <v>11</v>
      </c>
      <c r="BG24" s="135">
        <f t="shared" si="12"/>
        <v>14</v>
      </c>
      <c r="BH24" s="136">
        <f t="shared" si="8"/>
        <v>127</v>
      </c>
      <c r="BI24" s="142">
        <f>BH24-124</f>
        <v>3</v>
      </c>
      <c r="BJ24" s="138">
        <f t="shared" si="13"/>
        <v>150</v>
      </c>
      <c r="BK24" s="139">
        <f>BJ24-(124)</f>
        <v>26</v>
      </c>
      <c r="BL24" s="189">
        <f aca="true" t="shared" si="14" ref="BL24:BL30">(AZ24-112)/2</f>
        <v>2</v>
      </c>
      <c r="BM24" s="3"/>
      <c r="BN24" s="3"/>
      <c r="BO24" s="3"/>
      <c r="BP24" s="3"/>
      <c r="BQ24" s="3"/>
      <c r="BR24" s="3"/>
      <c r="BS24" s="3"/>
      <c r="BT24" s="3"/>
    </row>
    <row r="25" spans="2:72" s="47" customFormat="1" ht="13.5" customHeight="1">
      <c r="B25" s="90">
        <v>3</v>
      </c>
      <c r="C25" s="93" t="s">
        <v>8</v>
      </c>
      <c r="D25" s="94" t="s">
        <v>28</v>
      </c>
      <c r="E25" s="20">
        <v>49.87</v>
      </c>
      <c r="F25" s="42">
        <v>-15.6</v>
      </c>
      <c r="G25" s="143">
        <v>-15</v>
      </c>
      <c r="H25" s="22">
        <v>4</v>
      </c>
      <c r="I25" s="22">
        <v>3</v>
      </c>
      <c r="J25" s="22">
        <v>2</v>
      </c>
      <c r="K25" s="22">
        <v>3</v>
      </c>
      <c r="L25" s="22">
        <v>4</v>
      </c>
      <c r="M25" s="22">
        <v>2</v>
      </c>
      <c r="N25" s="22">
        <v>3</v>
      </c>
      <c r="O25" s="22">
        <v>2</v>
      </c>
      <c r="P25" s="22">
        <v>2</v>
      </c>
      <c r="Q25" s="23">
        <f t="shared" si="0"/>
        <v>25</v>
      </c>
      <c r="R25" s="22">
        <v>2</v>
      </c>
      <c r="S25" s="22">
        <v>3</v>
      </c>
      <c r="T25" s="22">
        <v>3</v>
      </c>
      <c r="U25" s="22">
        <v>3</v>
      </c>
      <c r="V25" s="22">
        <v>2</v>
      </c>
      <c r="W25" s="22">
        <v>5</v>
      </c>
      <c r="X25" s="22">
        <v>2</v>
      </c>
      <c r="Y25" s="22">
        <v>2</v>
      </c>
      <c r="Z25" s="22">
        <v>4</v>
      </c>
      <c r="AA25" s="6">
        <f t="shared" si="1"/>
        <v>26</v>
      </c>
      <c r="AB25" s="44">
        <f t="shared" si="2"/>
        <v>51</v>
      </c>
      <c r="AC25" s="130">
        <f t="shared" si="9"/>
        <v>66</v>
      </c>
      <c r="AD25" s="22">
        <v>3</v>
      </c>
      <c r="AE25" s="22">
        <v>2</v>
      </c>
      <c r="AF25" s="22">
        <v>3</v>
      </c>
      <c r="AG25" s="22">
        <v>2</v>
      </c>
      <c r="AH25" s="22">
        <v>2</v>
      </c>
      <c r="AI25" s="22">
        <v>4</v>
      </c>
      <c r="AJ25" s="22">
        <v>3</v>
      </c>
      <c r="AK25" s="22">
        <v>3</v>
      </c>
      <c r="AL25" s="22">
        <v>2</v>
      </c>
      <c r="AM25" s="144">
        <f t="shared" si="3"/>
        <v>24</v>
      </c>
      <c r="AN25" s="22">
        <v>3</v>
      </c>
      <c r="AO25" s="22">
        <v>4</v>
      </c>
      <c r="AP25" s="22">
        <v>3</v>
      </c>
      <c r="AQ25" s="22">
        <v>2</v>
      </c>
      <c r="AR25" s="22">
        <v>3</v>
      </c>
      <c r="AS25" s="22">
        <v>2</v>
      </c>
      <c r="AT25" s="22">
        <v>3</v>
      </c>
      <c r="AU25" s="22">
        <v>3</v>
      </c>
      <c r="AV25" s="22">
        <v>2</v>
      </c>
      <c r="AW25" s="144">
        <f t="shared" si="4"/>
        <v>25</v>
      </c>
      <c r="AX25" s="144">
        <f t="shared" si="5"/>
        <v>49</v>
      </c>
      <c r="AY25" s="78">
        <f t="shared" si="10"/>
        <v>64</v>
      </c>
      <c r="AZ25" s="44">
        <f t="shared" si="6"/>
        <v>100</v>
      </c>
      <c r="BA25" s="132">
        <f t="shared" si="11"/>
        <v>130</v>
      </c>
      <c r="BB25" s="133">
        <v>-5</v>
      </c>
      <c r="BC25" s="22">
        <v>4</v>
      </c>
      <c r="BD25" s="22">
        <v>6</v>
      </c>
      <c r="BE25" s="22">
        <v>8</v>
      </c>
      <c r="BF25" s="141">
        <f t="shared" si="7"/>
        <v>18</v>
      </c>
      <c r="BG25" s="135">
        <f t="shared" si="12"/>
        <v>23</v>
      </c>
      <c r="BH25" s="136">
        <f t="shared" si="8"/>
        <v>118</v>
      </c>
      <c r="BI25" s="142">
        <f>BH25-124</f>
        <v>-6</v>
      </c>
      <c r="BJ25" s="138">
        <f t="shared" si="13"/>
        <v>153</v>
      </c>
      <c r="BK25" s="139">
        <f>BJ25-(124)</f>
        <v>29</v>
      </c>
      <c r="BL25" s="189">
        <f t="shared" si="14"/>
        <v>-6</v>
      </c>
      <c r="BM25" s="3"/>
      <c r="BN25" s="3"/>
      <c r="BO25" s="3"/>
      <c r="BP25" s="3"/>
      <c r="BQ25" s="3"/>
      <c r="BR25" s="3"/>
      <c r="BS25" s="3"/>
      <c r="BT25" s="3"/>
    </row>
    <row r="26" spans="1:72" s="47" customFormat="1" ht="13.5" customHeight="1">
      <c r="A26" s="3"/>
      <c r="B26" s="90">
        <v>4</v>
      </c>
      <c r="C26" s="91" t="s">
        <v>6</v>
      </c>
      <c r="D26" s="92" t="s">
        <v>5</v>
      </c>
      <c r="E26" s="20">
        <v>50.68</v>
      </c>
      <c r="F26" s="21">
        <v>-13.7</v>
      </c>
      <c r="G26" s="129">
        <v>-15</v>
      </c>
      <c r="H26" s="22">
        <v>3</v>
      </c>
      <c r="I26" s="22">
        <v>3</v>
      </c>
      <c r="J26" s="22">
        <v>4</v>
      </c>
      <c r="K26" s="22">
        <v>3</v>
      </c>
      <c r="L26" s="22">
        <v>2</v>
      </c>
      <c r="M26" s="22">
        <v>3</v>
      </c>
      <c r="N26" s="22">
        <v>2</v>
      </c>
      <c r="O26" s="22">
        <v>2</v>
      </c>
      <c r="P26" s="22">
        <v>4</v>
      </c>
      <c r="Q26" s="23">
        <f t="shared" si="0"/>
        <v>26</v>
      </c>
      <c r="R26" s="22">
        <v>3</v>
      </c>
      <c r="S26" s="22">
        <v>3</v>
      </c>
      <c r="T26" s="22">
        <v>3</v>
      </c>
      <c r="U26" s="22">
        <v>3</v>
      </c>
      <c r="V26" s="22">
        <v>3</v>
      </c>
      <c r="W26" s="22">
        <v>3</v>
      </c>
      <c r="X26" s="22">
        <v>3</v>
      </c>
      <c r="Y26" s="22">
        <v>2</v>
      </c>
      <c r="Z26" s="22">
        <v>4</v>
      </c>
      <c r="AA26" s="6">
        <f t="shared" si="1"/>
        <v>27</v>
      </c>
      <c r="AB26" s="44">
        <f t="shared" si="2"/>
        <v>53</v>
      </c>
      <c r="AC26" s="130">
        <f t="shared" si="9"/>
        <v>68</v>
      </c>
      <c r="AD26" s="22">
        <v>3</v>
      </c>
      <c r="AE26" s="22">
        <v>3</v>
      </c>
      <c r="AF26" s="22">
        <v>3</v>
      </c>
      <c r="AG26" s="22">
        <v>2</v>
      </c>
      <c r="AH26" s="22">
        <v>3</v>
      </c>
      <c r="AI26" s="22">
        <v>3</v>
      </c>
      <c r="AJ26" s="22">
        <v>3</v>
      </c>
      <c r="AK26" s="22">
        <v>3</v>
      </c>
      <c r="AL26" s="22">
        <v>4</v>
      </c>
      <c r="AM26" s="145">
        <f t="shared" si="3"/>
        <v>27</v>
      </c>
      <c r="AN26" s="22">
        <v>3</v>
      </c>
      <c r="AO26" s="22">
        <v>3</v>
      </c>
      <c r="AP26" s="22">
        <v>3</v>
      </c>
      <c r="AQ26" s="22">
        <v>4</v>
      </c>
      <c r="AR26" s="22">
        <v>3</v>
      </c>
      <c r="AS26" s="22">
        <v>3</v>
      </c>
      <c r="AT26" s="22">
        <v>2</v>
      </c>
      <c r="AU26" s="22">
        <v>2</v>
      </c>
      <c r="AV26" s="22">
        <v>4</v>
      </c>
      <c r="AW26" s="145">
        <f t="shared" si="4"/>
        <v>27</v>
      </c>
      <c r="AX26" s="144">
        <f t="shared" si="5"/>
        <v>54</v>
      </c>
      <c r="AY26" s="140">
        <f t="shared" si="10"/>
        <v>69</v>
      </c>
      <c r="AZ26" s="44">
        <f t="shared" si="6"/>
        <v>107</v>
      </c>
      <c r="BA26" s="132">
        <f t="shared" si="11"/>
        <v>137</v>
      </c>
      <c r="BB26" s="133">
        <v>-5</v>
      </c>
      <c r="BC26" s="22">
        <v>4</v>
      </c>
      <c r="BD26" s="22">
        <v>5</v>
      </c>
      <c r="BE26" s="22">
        <v>3</v>
      </c>
      <c r="BF26" s="141">
        <f t="shared" si="7"/>
        <v>12</v>
      </c>
      <c r="BG26" s="135">
        <f t="shared" si="12"/>
        <v>17</v>
      </c>
      <c r="BH26" s="136">
        <f t="shared" si="8"/>
        <v>119</v>
      </c>
      <c r="BI26" s="142">
        <f>BH26-124</f>
        <v>-5</v>
      </c>
      <c r="BJ26" s="138">
        <f t="shared" si="13"/>
        <v>154</v>
      </c>
      <c r="BK26" s="139">
        <f>BJ26-(124)</f>
        <v>30</v>
      </c>
      <c r="BL26" s="189">
        <f t="shared" si="14"/>
        <v>-2.5</v>
      </c>
      <c r="BM26" s="3"/>
      <c r="BN26" s="3"/>
      <c r="BO26" s="3"/>
      <c r="BP26" s="3"/>
      <c r="BQ26" s="3"/>
      <c r="BR26" s="3"/>
      <c r="BS26" s="3"/>
      <c r="BT26" s="3"/>
    </row>
    <row r="27" spans="1:72" s="47" customFormat="1" ht="13.5" customHeight="1">
      <c r="A27" s="3"/>
      <c r="B27" s="90">
        <v>4</v>
      </c>
      <c r="C27" s="40" t="s">
        <v>35</v>
      </c>
      <c r="D27" s="95" t="s">
        <v>28</v>
      </c>
      <c r="E27" s="20">
        <v>50.68</v>
      </c>
      <c r="F27" s="21">
        <v>-13.7</v>
      </c>
      <c r="G27" s="129">
        <v>-3</v>
      </c>
      <c r="H27" s="22">
        <v>3</v>
      </c>
      <c r="I27" s="22">
        <v>4</v>
      </c>
      <c r="J27" s="22">
        <v>5</v>
      </c>
      <c r="K27" s="22">
        <v>4</v>
      </c>
      <c r="L27" s="22">
        <v>3</v>
      </c>
      <c r="M27" s="22">
        <v>3</v>
      </c>
      <c r="N27" s="22">
        <v>4</v>
      </c>
      <c r="O27" s="22">
        <v>4</v>
      </c>
      <c r="P27" s="22">
        <v>3</v>
      </c>
      <c r="Q27" s="23">
        <f t="shared" si="0"/>
        <v>33</v>
      </c>
      <c r="R27" s="22">
        <v>3</v>
      </c>
      <c r="S27" s="22">
        <v>3</v>
      </c>
      <c r="T27" s="22">
        <v>4</v>
      </c>
      <c r="U27" s="22">
        <v>3</v>
      </c>
      <c r="V27" s="22">
        <v>3</v>
      </c>
      <c r="W27" s="22">
        <v>5</v>
      </c>
      <c r="X27" s="22">
        <v>5</v>
      </c>
      <c r="Y27" s="22">
        <v>3</v>
      </c>
      <c r="Z27" s="22">
        <v>4</v>
      </c>
      <c r="AA27" s="6">
        <f t="shared" si="1"/>
        <v>33</v>
      </c>
      <c r="AB27" s="44">
        <f t="shared" si="2"/>
        <v>66</v>
      </c>
      <c r="AC27" s="130">
        <f t="shared" si="9"/>
        <v>69</v>
      </c>
      <c r="AD27" s="22">
        <v>4</v>
      </c>
      <c r="AE27" s="22">
        <v>3</v>
      </c>
      <c r="AF27" s="22">
        <v>4</v>
      </c>
      <c r="AG27" s="22">
        <v>4</v>
      </c>
      <c r="AH27" s="22">
        <v>3</v>
      </c>
      <c r="AI27" s="22">
        <v>3</v>
      </c>
      <c r="AJ27" s="22">
        <v>4</v>
      </c>
      <c r="AK27" s="22">
        <v>3</v>
      </c>
      <c r="AL27" s="22">
        <v>5</v>
      </c>
      <c r="AM27" s="51">
        <f t="shared" si="3"/>
        <v>33</v>
      </c>
      <c r="AN27" s="22">
        <v>3</v>
      </c>
      <c r="AO27" s="22">
        <v>3</v>
      </c>
      <c r="AP27" s="22">
        <v>5</v>
      </c>
      <c r="AQ27" s="22">
        <v>3</v>
      </c>
      <c r="AR27" s="22">
        <v>3</v>
      </c>
      <c r="AS27" s="22">
        <v>3</v>
      </c>
      <c r="AT27" s="22">
        <v>4</v>
      </c>
      <c r="AU27" s="22">
        <v>5</v>
      </c>
      <c r="AV27" s="22">
        <v>3</v>
      </c>
      <c r="AW27" s="51">
        <f t="shared" si="4"/>
        <v>32</v>
      </c>
      <c r="AX27" s="50">
        <f t="shared" si="5"/>
        <v>65</v>
      </c>
      <c r="AY27" s="140">
        <f t="shared" si="10"/>
        <v>68</v>
      </c>
      <c r="AZ27" s="44">
        <f t="shared" si="6"/>
        <v>131</v>
      </c>
      <c r="BA27" s="132">
        <f t="shared" si="11"/>
        <v>137</v>
      </c>
      <c r="BB27" s="133">
        <v>-1</v>
      </c>
      <c r="BC27" s="22">
        <v>5</v>
      </c>
      <c r="BD27" s="22">
        <v>5</v>
      </c>
      <c r="BE27" s="22">
        <v>6</v>
      </c>
      <c r="BF27" s="141">
        <f t="shared" si="7"/>
        <v>16</v>
      </c>
      <c r="BG27" s="135">
        <f t="shared" si="12"/>
        <v>17</v>
      </c>
      <c r="BH27" s="136">
        <f t="shared" si="8"/>
        <v>147</v>
      </c>
      <c r="BI27" s="142">
        <f>BH27-124</f>
        <v>23</v>
      </c>
      <c r="BJ27" s="138">
        <f t="shared" si="13"/>
        <v>154</v>
      </c>
      <c r="BK27" s="139">
        <f>BJ27-(124)</f>
        <v>30</v>
      </c>
      <c r="BL27" s="189">
        <f t="shared" si="14"/>
        <v>9.5</v>
      </c>
      <c r="BM27" s="3"/>
      <c r="BN27" s="3"/>
      <c r="BO27" s="3"/>
      <c r="BP27" s="3"/>
      <c r="BQ27" s="3"/>
      <c r="BR27" s="3"/>
      <c r="BS27" s="3"/>
      <c r="BT27" s="3"/>
    </row>
    <row r="28" spans="2:72" s="3" customFormat="1" ht="13.5" customHeight="1">
      <c r="B28" s="90">
        <v>6</v>
      </c>
      <c r="C28" s="91" t="s">
        <v>42</v>
      </c>
      <c r="D28" s="92" t="s">
        <v>10</v>
      </c>
      <c r="E28" s="20" t="s">
        <v>14</v>
      </c>
      <c r="F28" s="21" t="s">
        <v>14</v>
      </c>
      <c r="G28" s="129">
        <v>-8</v>
      </c>
      <c r="H28" s="22">
        <v>3</v>
      </c>
      <c r="I28" s="22">
        <v>3</v>
      </c>
      <c r="J28" s="22">
        <v>5</v>
      </c>
      <c r="K28" s="22">
        <v>4</v>
      </c>
      <c r="L28" s="22">
        <v>3</v>
      </c>
      <c r="M28" s="22">
        <v>3</v>
      </c>
      <c r="N28" s="22">
        <v>4</v>
      </c>
      <c r="O28" s="22">
        <v>3</v>
      </c>
      <c r="P28" s="22">
        <v>3</v>
      </c>
      <c r="Q28" s="23">
        <f t="shared" si="0"/>
        <v>31</v>
      </c>
      <c r="R28" s="22">
        <v>3</v>
      </c>
      <c r="S28" s="22">
        <v>4</v>
      </c>
      <c r="T28" s="22">
        <v>4</v>
      </c>
      <c r="U28" s="22">
        <v>3</v>
      </c>
      <c r="V28" s="22">
        <v>3</v>
      </c>
      <c r="W28" s="22">
        <v>3</v>
      </c>
      <c r="X28" s="22">
        <v>5</v>
      </c>
      <c r="Y28" s="22">
        <v>3</v>
      </c>
      <c r="Z28" s="22">
        <v>6</v>
      </c>
      <c r="AA28" s="6">
        <f t="shared" si="1"/>
        <v>34</v>
      </c>
      <c r="AB28" s="44">
        <f t="shared" si="2"/>
        <v>65</v>
      </c>
      <c r="AC28" s="130">
        <f t="shared" si="9"/>
        <v>73</v>
      </c>
      <c r="AD28" s="22">
        <v>3</v>
      </c>
      <c r="AE28" s="22">
        <v>3</v>
      </c>
      <c r="AF28" s="22">
        <v>4</v>
      </c>
      <c r="AG28" s="22">
        <v>5</v>
      </c>
      <c r="AH28" s="22">
        <v>2</v>
      </c>
      <c r="AI28" s="22">
        <v>4</v>
      </c>
      <c r="AJ28" s="22">
        <v>3</v>
      </c>
      <c r="AK28" s="22">
        <v>3</v>
      </c>
      <c r="AL28" s="22">
        <v>5</v>
      </c>
      <c r="AM28" s="144">
        <f t="shared" si="3"/>
        <v>32</v>
      </c>
      <c r="AN28" s="22">
        <v>3</v>
      </c>
      <c r="AO28" s="22">
        <v>2</v>
      </c>
      <c r="AP28" s="22">
        <v>5</v>
      </c>
      <c r="AQ28" s="22">
        <v>3</v>
      </c>
      <c r="AR28" s="22">
        <v>2</v>
      </c>
      <c r="AS28" s="22">
        <v>3</v>
      </c>
      <c r="AT28" s="22">
        <v>2</v>
      </c>
      <c r="AU28" s="22">
        <v>3</v>
      </c>
      <c r="AV28" s="22">
        <v>4</v>
      </c>
      <c r="AW28" s="144">
        <f t="shared" si="4"/>
        <v>27</v>
      </c>
      <c r="AX28" s="144">
        <f t="shared" si="5"/>
        <v>59</v>
      </c>
      <c r="AY28" s="78">
        <f t="shared" si="10"/>
        <v>67</v>
      </c>
      <c r="AZ28" s="44">
        <f t="shared" si="6"/>
        <v>124</v>
      </c>
      <c r="BA28" s="132">
        <f t="shared" si="11"/>
        <v>140</v>
      </c>
      <c r="BB28" s="146"/>
      <c r="BC28" s="35"/>
      <c r="BD28" s="35"/>
      <c r="BE28" s="30"/>
      <c r="BF28" s="141">
        <f t="shared" si="7"/>
        <v>0</v>
      </c>
      <c r="BG28" s="135">
        <f t="shared" si="12"/>
        <v>0</v>
      </c>
      <c r="BH28" s="136">
        <f t="shared" si="8"/>
        <v>124</v>
      </c>
      <c r="BI28" s="142">
        <f>BH28-112</f>
        <v>12</v>
      </c>
      <c r="BJ28" s="138">
        <f t="shared" si="13"/>
        <v>140</v>
      </c>
      <c r="BK28" s="139">
        <f>BJ28-(112)</f>
        <v>28</v>
      </c>
      <c r="BL28" s="189">
        <f t="shared" si="14"/>
        <v>6</v>
      </c>
      <c r="BM28" s="47"/>
      <c r="BN28" s="47"/>
      <c r="BO28" s="47"/>
      <c r="BP28" s="47"/>
      <c r="BQ28" s="47"/>
      <c r="BR28" s="47"/>
      <c r="BS28" s="47"/>
      <c r="BT28" s="47"/>
    </row>
    <row r="29" spans="2:72" s="3" customFormat="1" ht="13.5" customHeight="1">
      <c r="B29" s="90">
        <v>7</v>
      </c>
      <c r="C29" s="91" t="s">
        <v>41</v>
      </c>
      <c r="D29" s="92" t="s">
        <v>39</v>
      </c>
      <c r="E29" s="20" t="s">
        <v>14</v>
      </c>
      <c r="F29" s="21" t="s">
        <v>14</v>
      </c>
      <c r="G29" s="129">
        <v>-10</v>
      </c>
      <c r="H29" s="22">
        <v>3</v>
      </c>
      <c r="I29" s="22">
        <v>3</v>
      </c>
      <c r="J29" s="22">
        <v>3</v>
      </c>
      <c r="K29" s="22">
        <v>2</v>
      </c>
      <c r="L29" s="22">
        <v>3</v>
      </c>
      <c r="M29" s="22">
        <v>5</v>
      </c>
      <c r="N29" s="22">
        <v>3</v>
      </c>
      <c r="O29" s="22">
        <v>3</v>
      </c>
      <c r="P29" s="22">
        <v>5</v>
      </c>
      <c r="Q29" s="23">
        <f t="shared" si="0"/>
        <v>30</v>
      </c>
      <c r="R29" s="22">
        <v>4</v>
      </c>
      <c r="S29" s="22">
        <v>4</v>
      </c>
      <c r="T29" s="22">
        <v>5</v>
      </c>
      <c r="U29" s="22">
        <v>4</v>
      </c>
      <c r="V29" s="22">
        <v>3</v>
      </c>
      <c r="W29" s="22">
        <v>3</v>
      </c>
      <c r="X29" s="22">
        <v>4</v>
      </c>
      <c r="Y29" s="22">
        <v>2</v>
      </c>
      <c r="Z29" s="22">
        <v>4</v>
      </c>
      <c r="AA29" s="6">
        <f t="shared" si="1"/>
        <v>33</v>
      </c>
      <c r="AB29" s="44">
        <f t="shared" si="2"/>
        <v>63</v>
      </c>
      <c r="AC29" s="130">
        <f t="shared" si="9"/>
        <v>73</v>
      </c>
      <c r="AD29" s="22">
        <v>3</v>
      </c>
      <c r="AE29" s="22">
        <v>3</v>
      </c>
      <c r="AF29" s="22">
        <v>3</v>
      </c>
      <c r="AG29" s="22">
        <v>3</v>
      </c>
      <c r="AH29" s="22">
        <v>3</v>
      </c>
      <c r="AI29" s="22">
        <v>3</v>
      </c>
      <c r="AJ29" s="22">
        <v>3</v>
      </c>
      <c r="AK29" s="22">
        <v>3</v>
      </c>
      <c r="AL29" s="22">
        <v>4</v>
      </c>
      <c r="AM29" s="51">
        <f t="shared" si="3"/>
        <v>28</v>
      </c>
      <c r="AN29" s="22">
        <v>3</v>
      </c>
      <c r="AO29" s="22">
        <v>4</v>
      </c>
      <c r="AP29" s="22">
        <v>5</v>
      </c>
      <c r="AQ29" s="22">
        <v>3</v>
      </c>
      <c r="AR29" s="22">
        <v>2</v>
      </c>
      <c r="AS29" s="22">
        <v>3</v>
      </c>
      <c r="AT29" s="22">
        <v>4</v>
      </c>
      <c r="AU29" s="22">
        <v>2</v>
      </c>
      <c r="AV29" s="22">
        <v>6</v>
      </c>
      <c r="AW29" s="51">
        <f t="shared" si="4"/>
        <v>32</v>
      </c>
      <c r="AX29" s="50">
        <f t="shared" si="5"/>
        <v>60</v>
      </c>
      <c r="AY29" s="140">
        <f t="shared" si="10"/>
        <v>70</v>
      </c>
      <c r="AZ29" s="44">
        <f t="shared" si="6"/>
        <v>123</v>
      </c>
      <c r="BA29" s="132">
        <f t="shared" si="11"/>
        <v>143</v>
      </c>
      <c r="BB29" s="147"/>
      <c r="BC29" s="35"/>
      <c r="BD29" s="30"/>
      <c r="BE29" s="30"/>
      <c r="BF29" s="141">
        <f t="shared" si="7"/>
        <v>0</v>
      </c>
      <c r="BG29" s="135">
        <f t="shared" si="12"/>
        <v>0</v>
      </c>
      <c r="BH29" s="136">
        <f t="shared" si="8"/>
        <v>123</v>
      </c>
      <c r="BI29" s="142">
        <f>BH29-112</f>
        <v>11</v>
      </c>
      <c r="BJ29" s="138">
        <f t="shared" si="13"/>
        <v>143</v>
      </c>
      <c r="BK29" s="139">
        <f>BJ29-(112)</f>
        <v>31</v>
      </c>
      <c r="BL29" s="189">
        <f t="shared" si="14"/>
        <v>5.5</v>
      </c>
      <c r="BM29" s="83"/>
      <c r="BN29" s="47"/>
      <c r="BO29" s="47"/>
      <c r="BP29" s="47"/>
      <c r="BQ29" s="47"/>
      <c r="BR29" s="47"/>
      <c r="BS29" s="47"/>
      <c r="BT29" s="47"/>
    </row>
    <row r="30" spans="2:72" s="3" customFormat="1" ht="13.5" customHeight="1">
      <c r="B30" s="90">
        <v>8</v>
      </c>
      <c r="C30" s="91" t="s">
        <v>7</v>
      </c>
      <c r="D30" s="92" t="s">
        <v>2</v>
      </c>
      <c r="E30" s="20">
        <v>55.62</v>
      </c>
      <c r="F30" s="21">
        <v>-8.5</v>
      </c>
      <c r="G30" s="129">
        <v>-5</v>
      </c>
      <c r="H30" s="22">
        <v>3</v>
      </c>
      <c r="I30" s="22">
        <v>3</v>
      </c>
      <c r="J30" s="22">
        <v>3</v>
      </c>
      <c r="K30" s="22">
        <v>4</v>
      </c>
      <c r="L30" s="22">
        <v>4</v>
      </c>
      <c r="M30" s="22">
        <v>3</v>
      </c>
      <c r="N30" s="22">
        <v>4</v>
      </c>
      <c r="O30" s="22">
        <v>3</v>
      </c>
      <c r="P30" s="22">
        <v>3</v>
      </c>
      <c r="Q30" s="23">
        <f t="shared" si="0"/>
        <v>30</v>
      </c>
      <c r="R30" s="22">
        <v>5</v>
      </c>
      <c r="S30" s="22">
        <v>3</v>
      </c>
      <c r="T30" s="22">
        <v>5</v>
      </c>
      <c r="U30" s="22">
        <v>3</v>
      </c>
      <c r="V30" s="22">
        <v>3</v>
      </c>
      <c r="W30" s="22">
        <v>4</v>
      </c>
      <c r="X30" s="22">
        <v>4</v>
      </c>
      <c r="Y30" s="22">
        <v>3</v>
      </c>
      <c r="Z30" s="22">
        <v>7</v>
      </c>
      <c r="AA30" s="6">
        <f t="shared" si="1"/>
        <v>37</v>
      </c>
      <c r="AB30" s="44">
        <f t="shared" si="2"/>
        <v>67</v>
      </c>
      <c r="AC30" s="130">
        <f t="shared" si="9"/>
        <v>72</v>
      </c>
      <c r="AD30" s="22">
        <v>3</v>
      </c>
      <c r="AE30" s="22">
        <v>3</v>
      </c>
      <c r="AF30" s="22">
        <v>4</v>
      </c>
      <c r="AG30" s="22">
        <v>7</v>
      </c>
      <c r="AH30" s="22">
        <v>4</v>
      </c>
      <c r="AI30" s="22">
        <v>4</v>
      </c>
      <c r="AJ30" s="22">
        <v>3</v>
      </c>
      <c r="AK30" s="22">
        <v>4</v>
      </c>
      <c r="AL30" s="22">
        <v>5</v>
      </c>
      <c r="AM30" s="144">
        <f t="shared" si="3"/>
        <v>37</v>
      </c>
      <c r="AN30" s="22">
        <v>6</v>
      </c>
      <c r="AO30" s="22">
        <v>6</v>
      </c>
      <c r="AP30" s="22">
        <v>3</v>
      </c>
      <c r="AQ30" s="22">
        <v>3</v>
      </c>
      <c r="AR30" s="22">
        <v>3</v>
      </c>
      <c r="AS30" s="22">
        <v>4</v>
      </c>
      <c r="AT30" s="22">
        <v>5</v>
      </c>
      <c r="AU30" s="22">
        <v>4</v>
      </c>
      <c r="AV30" s="22">
        <v>8</v>
      </c>
      <c r="AW30" s="144">
        <f t="shared" si="4"/>
        <v>42</v>
      </c>
      <c r="AX30" s="144">
        <f t="shared" si="5"/>
        <v>79</v>
      </c>
      <c r="AY30" s="78">
        <f t="shared" si="10"/>
        <v>84</v>
      </c>
      <c r="AZ30" s="44">
        <f t="shared" si="6"/>
        <v>146</v>
      </c>
      <c r="BA30" s="132">
        <f t="shared" si="11"/>
        <v>156</v>
      </c>
      <c r="BB30" s="147"/>
      <c r="BC30" s="35"/>
      <c r="BD30" s="35"/>
      <c r="BE30" s="148"/>
      <c r="BF30" s="141">
        <f t="shared" si="7"/>
        <v>0</v>
      </c>
      <c r="BG30" s="149">
        <f t="shared" si="12"/>
        <v>0</v>
      </c>
      <c r="BH30" s="150">
        <f t="shared" si="8"/>
        <v>146</v>
      </c>
      <c r="BI30" s="142">
        <f>BH30-112</f>
        <v>34</v>
      </c>
      <c r="BJ30" s="138">
        <f t="shared" si="13"/>
        <v>156</v>
      </c>
      <c r="BK30" s="139">
        <f>BJ30-(112)</f>
        <v>44</v>
      </c>
      <c r="BL30" s="189">
        <f t="shared" si="14"/>
        <v>17</v>
      </c>
      <c r="BM30" s="47"/>
      <c r="BN30" s="47"/>
      <c r="BO30" s="47"/>
      <c r="BP30" s="47"/>
      <c r="BQ30" s="47"/>
      <c r="BR30" s="47"/>
      <c r="BS30" s="47"/>
      <c r="BT30" s="47"/>
    </row>
    <row r="31" spans="1:64" s="3" customFormat="1" ht="13.5" customHeight="1">
      <c r="A31" s="47"/>
      <c r="B31" s="90">
        <v>9</v>
      </c>
      <c r="C31" s="91" t="s">
        <v>4</v>
      </c>
      <c r="D31" s="92" t="s">
        <v>2</v>
      </c>
      <c r="E31" s="36">
        <v>48.57</v>
      </c>
      <c r="F31" s="21">
        <v>-15.2</v>
      </c>
      <c r="G31" s="129">
        <v>-16</v>
      </c>
      <c r="H31" s="22">
        <v>3</v>
      </c>
      <c r="I31" s="22">
        <v>3</v>
      </c>
      <c r="J31" s="22">
        <v>3</v>
      </c>
      <c r="K31" s="22">
        <v>2</v>
      </c>
      <c r="L31" s="22">
        <v>2</v>
      </c>
      <c r="M31" s="22">
        <v>2</v>
      </c>
      <c r="N31" s="22">
        <v>3</v>
      </c>
      <c r="O31" s="22">
        <v>2</v>
      </c>
      <c r="P31" s="22">
        <v>6</v>
      </c>
      <c r="Q31" s="23">
        <f t="shared" si="0"/>
        <v>26</v>
      </c>
      <c r="R31" s="22">
        <v>3</v>
      </c>
      <c r="S31" s="22">
        <v>2</v>
      </c>
      <c r="T31" s="22">
        <v>4</v>
      </c>
      <c r="U31" s="22">
        <v>2</v>
      </c>
      <c r="V31" s="22">
        <v>3</v>
      </c>
      <c r="W31" s="22">
        <v>2</v>
      </c>
      <c r="X31" s="22">
        <v>3</v>
      </c>
      <c r="Y31" s="22">
        <v>3</v>
      </c>
      <c r="Z31" s="22">
        <v>5</v>
      </c>
      <c r="AA31" s="6">
        <f t="shared" si="1"/>
        <v>27</v>
      </c>
      <c r="AB31" s="44">
        <f t="shared" si="2"/>
        <v>53</v>
      </c>
      <c r="AC31" s="130">
        <f t="shared" si="9"/>
        <v>69</v>
      </c>
      <c r="AD31" s="22">
        <v>7</v>
      </c>
      <c r="AE31" s="22">
        <v>7</v>
      </c>
      <c r="AF31" s="22">
        <v>7</v>
      </c>
      <c r="AG31" s="22">
        <v>7</v>
      </c>
      <c r="AH31" s="22">
        <v>7</v>
      </c>
      <c r="AI31" s="22">
        <v>7</v>
      </c>
      <c r="AJ31" s="22">
        <v>7</v>
      </c>
      <c r="AK31" s="22">
        <v>7</v>
      </c>
      <c r="AL31" s="22">
        <v>7</v>
      </c>
      <c r="AM31" s="144">
        <f t="shared" si="3"/>
        <v>63</v>
      </c>
      <c r="AN31" s="22">
        <v>7</v>
      </c>
      <c r="AO31" s="22">
        <v>7</v>
      </c>
      <c r="AP31" s="22">
        <v>7</v>
      </c>
      <c r="AQ31" s="22">
        <v>7</v>
      </c>
      <c r="AR31" s="22">
        <v>7</v>
      </c>
      <c r="AS31" s="22">
        <v>7</v>
      </c>
      <c r="AT31" s="22">
        <v>7</v>
      </c>
      <c r="AU31" s="22">
        <v>7</v>
      </c>
      <c r="AV31" s="22">
        <v>7</v>
      </c>
      <c r="AW31" s="144">
        <f t="shared" si="4"/>
        <v>63</v>
      </c>
      <c r="AX31" s="185">
        <f t="shared" si="5"/>
        <v>126</v>
      </c>
      <c r="AY31" s="178">
        <f t="shared" si="10"/>
        <v>142</v>
      </c>
      <c r="AZ31" s="179">
        <f t="shared" si="6"/>
        <v>179</v>
      </c>
      <c r="BA31" s="180">
        <f t="shared" si="11"/>
        <v>211</v>
      </c>
      <c r="BB31" s="133"/>
      <c r="BC31" s="22"/>
      <c r="BD31" s="22"/>
      <c r="BE31" s="22"/>
      <c r="BF31" s="151">
        <f t="shared" si="7"/>
        <v>0</v>
      </c>
      <c r="BG31" s="135">
        <f t="shared" si="12"/>
        <v>0</v>
      </c>
      <c r="BH31" s="181">
        <f t="shared" si="8"/>
        <v>179</v>
      </c>
      <c r="BI31" s="182">
        <f>BH31-112</f>
        <v>67</v>
      </c>
      <c r="BJ31" s="183">
        <f t="shared" si="13"/>
        <v>211</v>
      </c>
      <c r="BK31" s="184">
        <f>BJ31-(112)</f>
        <v>99</v>
      </c>
      <c r="BL31" s="189">
        <f>AB31-56</f>
        <v>-3</v>
      </c>
    </row>
    <row r="32" spans="2:64" s="47" customFormat="1" ht="13.5" customHeight="1" hidden="1">
      <c r="B32" s="96"/>
      <c r="C32" s="41"/>
      <c r="D32" s="97"/>
      <c r="E32" s="20" t="s">
        <v>14</v>
      </c>
      <c r="F32" s="21">
        <v>-9.1</v>
      </c>
      <c r="G32" s="129"/>
      <c r="H32" s="22"/>
      <c r="I32" s="22"/>
      <c r="J32" s="22"/>
      <c r="K32" s="22"/>
      <c r="L32" s="22"/>
      <c r="M32" s="22"/>
      <c r="N32" s="22"/>
      <c r="O32" s="22"/>
      <c r="P32" s="22"/>
      <c r="Q32" s="23">
        <f aca="true" t="shared" si="15" ref="Q32:Q37">SUM(H32:P32)</f>
        <v>0</v>
      </c>
      <c r="R32" s="22"/>
      <c r="S32" s="22"/>
      <c r="T32" s="22"/>
      <c r="U32" s="22"/>
      <c r="V32" s="22"/>
      <c r="W32" s="22"/>
      <c r="X32" s="22"/>
      <c r="Y32" s="22"/>
      <c r="Z32" s="22"/>
      <c r="AA32" s="6">
        <f aca="true" t="shared" si="16" ref="AA32:AA37">SUM(R32:Z32)</f>
        <v>0</v>
      </c>
      <c r="AB32" s="44">
        <f aca="true" t="shared" si="17" ref="AB32:AB37">AA32+Q32</f>
        <v>0</v>
      </c>
      <c r="AC32" s="130">
        <f aca="true" t="shared" si="18" ref="AC32:AC37">AB32-G32</f>
        <v>0</v>
      </c>
      <c r="AD32" s="22"/>
      <c r="AE32" s="22"/>
      <c r="AF32" s="22"/>
      <c r="AG32" s="22"/>
      <c r="AH32" s="22"/>
      <c r="AI32" s="22"/>
      <c r="AJ32" s="22"/>
      <c r="AK32" s="22"/>
      <c r="AL32" s="22"/>
      <c r="AM32" s="144">
        <f aca="true" t="shared" si="19" ref="AM32:AM37">SUM(AD32:AL32)</f>
        <v>0</v>
      </c>
      <c r="AN32" s="22"/>
      <c r="AO32" s="22"/>
      <c r="AP32" s="22"/>
      <c r="AQ32" s="22"/>
      <c r="AR32" s="22"/>
      <c r="AS32" s="22"/>
      <c r="AT32" s="22"/>
      <c r="AU32" s="22"/>
      <c r="AV32" s="22"/>
      <c r="AW32" s="144">
        <f aca="true" t="shared" si="20" ref="AW32:AW37">SUM(AN32:AV32)</f>
        <v>0</v>
      </c>
      <c r="AX32" s="144">
        <f aca="true" t="shared" si="21" ref="AX32:AX37">AM32+AW32</f>
        <v>0</v>
      </c>
      <c r="AY32" s="78">
        <f aca="true" t="shared" si="22" ref="AY32:AY37">AX32-G32</f>
        <v>0</v>
      </c>
      <c r="AZ32" s="44">
        <f aca="true" t="shared" si="23" ref="AZ32:AZ37">AX32+AB32</f>
        <v>0</v>
      </c>
      <c r="BA32" s="132">
        <f t="shared" si="11"/>
        <v>0</v>
      </c>
      <c r="BB32" s="147"/>
      <c r="BC32" s="35"/>
      <c r="BD32" s="30"/>
      <c r="BE32" s="30"/>
      <c r="BF32" s="141">
        <f t="shared" si="7"/>
        <v>0</v>
      </c>
      <c r="BG32" s="135">
        <f aca="true" t="shared" si="24" ref="BG32:BG37">BF32-BB32</f>
        <v>0</v>
      </c>
      <c r="BH32" s="136">
        <f t="shared" si="8"/>
        <v>0</v>
      </c>
      <c r="BI32" s="142">
        <f>BH32-124</f>
        <v>-124</v>
      </c>
      <c r="BJ32" s="138">
        <f t="shared" si="13"/>
        <v>0</v>
      </c>
      <c r="BK32" s="139">
        <f>BJ32-(124+12)</f>
        <v>-136</v>
      </c>
      <c r="BL32" s="189"/>
    </row>
    <row r="33" spans="2:64" s="47" customFormat="1" ht="13.5" customHeight="1" hidden="1">
      <c r="B33" s="96"/>
      <c r="C33" s="41"/>
      <c r="D33" s="97"/>
      <c r="E33" s="20">
        <v>61.55</v>
      </c>
      <c r="F33" s="21">
        <v>-4.3</v>
      </c>
      <c r="G33" s="129"/>
      <c r="H33" s="22"/>
      <c r="I33" s="22"/>
      <c r="J33" s="22"/>
      <c r="K33" s="22"/>
      <c r="L33" s="22"/>
      <c r="M33" s="22"/>
      <c r="N33" s="22"/>
      <c r="O33" s="22"/>
      <c r="P33" s="22"/>
      <c r="Q33" s="23">
        <f t="shared" si="15"/>
        <v>0</v>
      </c>
      <c r="R33" s="22"/>
      <c r="S33" s="22"/>
      <c r="T33" s="22"/>
      <c r="U33" s="22"/>
      <c r="V33" s="22"/>
      <c r="W33" s="22"/>
      <c r="X33" s="22"/>
      <c r="Y33" s="22"/>
      <c r="Z33" s="22"/>
      <c r="AA33" s="6">
        <f t="shared" si="16"/>
        <v>0</v>
      </c>
      <c r="AB33" s="44">
        <f t="shared" si="17"/>
        <v>0</v>
      </c>
      <c r="AC33" s="130">
        <f t="shared" si="18"/>
        <v>0</v>
      </c>
      <c r="AD33" s="22"/>
      <c r="AE33" s="22"/>
      <c r="AF33" s="22"/>
      <c r="AG33" s="22"/>
      <c r="AH33" s="22"/>
      <c r="AI33" s="22"/>
      <c r="AJ33" s="22"/>
      <c r="AK33" s="22"/>
      <c r="AL33" s="22"/>
      <c r="AM33" s="51">
        <f t="shared" si="19"/>
        <v>0</v>
      </c>
      <c r="AN33" s="22"/>
      <c r="AO33" s="22"/>
      <c r="AP33" s="22"/>
      <c r="AQ33" s="22"/>
      <c r="AR33" s="22"/>
      <c r="AS33" s="22"/>
      <c r="AT33" s="22"/>
      <c r="AU33" s="22"/>
      <c r="AV33" s="22"/>
      <c r="AW33" s="51">
        <f t="shared" si="20"/>
        <v>0</v>
      </c>
      <c r="AX33" s="50">
        <f t="shared" si="21"/>
        <v>0</v>
      </c>
      <c r="AY33" s="140">
        <f t="shared" si="22"/>
        <v>0</v>
      </c>
      <c r="AZ33" s="44">
        <f t="shared" si="23"/>
        <v>0</v>
      </c>
      <c r="BA33" s="132">
        <f t="shared" si="11"/>
        <v>0</v>
      </c>
      <c r="BB33" s="147"/>
      <c r="BC33" s="35"/>
      <c r="BD33" s="30"/>
      <c r="BE33" s="30"/>
      <c r="BF33" s="141">
        <f t="shared" si="7"/>
        <v>0</v>
      </c>
      <c r="BG33" s="135">
        <f t="shared" si="24"/>
        <v>0</v>
      </c>
      <c r="BH33" s="136">
        <f t="shared" si="8"/>
        <v>0</v>
      </c>
      <c r="BI33" s="142">
        <f>BH33-124</f>
        <v>-124</v>
      </c>
      <c r="BJ33" s="138">
        <f t="shared" si="13"/>
        <v>0</v>
      </c>
      <c r="BK33" s="139">
        <f>BJ33-(124+12)</f>
        <v>-136</v>
      </c>
      <c r="BL33" s="189"/>
    </row>
    <row r="34" spans="2:72" s="3" customFormat="1" ht="13.5" customHeight="1" hidden="1">
      <c r="B34" s="96"/>
      <c r="C34" s="41"/>
      <c r="D34" s="97"/>
      <c r="E34" s="20">
        <v>58.39</v>
      </c>
      <c r="F34" s="37">
        <v>-6</v>
      </c>
      <c r="G34" s="152"/>
      <c r="H34" s="22"/>
      <c r="I34" s="22"/>
      <c r="J34" s="22"/>
      <c r="K34" s="22"/>
      <c r="L34" s="22"/>
      <c r="M34" s="22"/>
      <c r="N34" s="22"/>
      <c r="O34" s="22"/>
      <c r="P34" s="22"/>
      <c r="Q34" s="23">
        <f t="shared" si="15"/>
        <v>0</v>
      </c>
      <c r="R34" s="22"/>
      <c r="S34" s="22"/>
      <c r="T34" s="22"/>
      <c r="U34" s="22"/>
      <c r="V34" s="22"/>
      <c r="W34" s="22"/>
      <c r="X34" s="22"/>
      <c r="Y34" s="22"/>
      <c r="Z34" s="22"/>
      <c r="AA34" s="6">
        <f t="shared" si="16"/>
        <v>0</v>
      </c>
      <c r="AB34" s="44">
        <f t="shared" si="17"/>
        <v>0</v>
      </c>
      <c r="AC34" s="130">
        <f t="shared" si="18"/>
        <v>0</v>
      </c>
      <c r="AD34" s="22"/>
      <c r="AE34" s="22"/>
      <c r="AF34" s="22"/>
      <c r="AG34" s="22"/>
      <c r="AH34" s="22"/>
      <c r="AI34" s="22"/>
      <c r="AJ34" s="22"/>
      <c r="AK34" s="22"/>
      <c r="AL34" s="22"/>
      <c r="AM34" s="144">
        <f t="shared" si="19"/>
        <v>0</v>
      </c>
      <c r="AN34" s="22"/>
      <c r="AO34" s="22"/>
      <c r="AP34" s="22"/>
      <c r="AQ34" s="22"/>
      <c r="AR34" s="22"/>
      <c r="AS34" s="22"/>
      <c r="AT34" s="22"/>
      <c r="AU34" s="22"/>
      <c r="AV34" s="22"/>
      <c r="AW34" s="144">
        <f t="shared" si="20"/>
        <v>0</v>
      </c>
      <c r="AX34" s="144">
        <f t="shared" si="21"/>
        <v>0</v>
      </c>
      <c r="AY34" s="78">
        <f t="shared" si="22"/>
        <v>0</v>
      </c>
      <c r="AZ34" s="44">
        <f t="shared" si="23"/>
        <v>0</v>
      </c>
      <c r="BA34" s="132">
        <f t="shared" si="11"/>
        <v>0</v>
      </c>
      <c r="BB34" s="147"/>
      <c r="BC34" s="35"/>
      <c r="BD34" s="35"/>
      <c r="BE34" s="30"/>
      <c r="BF34" s="141">
        <f t="shared" si="7"/>
        <v>0</v>
      </c>
      <c r="BG34" s="135">
        <f t="shared" si="24"/>
        <v>0</v>
      </c>
      <c r="BH34" s="136">
        <f t="shared" si="8"/>
        <v>0</v>
      </c>
      <c r="BI34" s="142">
        <f>BH34-124</f>
        <v>-124</v>
      </c>
      <c r="BJ34" s="138">
        <f t="shared" si="13"/>
        <v>0</v>
      </c>
      <c r="BK34" s="139">
        <f>BJ34-(124+12)</f>
        <v>-136</v>
      </c>
      <c r="BL34" s="189"/>
      <c r="BM34" s="47"/>
      <c r="BN34" s="47"/>
      <c r="BO34" s="47"/>
      <c r="BP34" s="47"/>
      <c r="BQ34" s="47"/>
      <c r="BR34" s="47"/>
      <c r="BS34" s="47"/>
      <c r="BT34" s="47"/>
    </row>
    <row r="35" spans="2:64" s="3" customFormat="1" ht="13.5" customHeight="1" hidden="1">
      <c r="B35" s="96"/>
      <c r="C35" s="41"/>
      <c r="D35" s="97"/>
      <c r="E35" s="20" t="s">
        <v>14</v>
      </c>
      <c r="F35" s="21" t="s">
        <v>14</v>
      </c>
      <c r="G35" s="129"/>
      <c r="H35" s="22"/>
      <c r="I35" s="22"/>
      <c r="J35" s="22"/>
      <c r="K35" s="22"/>
      <c r="L35" s="22"/>
      <c r="M35" s="22"/>
      <c r="N35" s="22"/>
      <c r="O35" s="22"/>
      <c r="P35" s="22"/>
      <c r="Q35" s="23">
        <f t="shared" si="15"/>
        <v>0</v>
      </c>
      <c r="R35" s="22"/>
      <c r="S35" s="22"/>
      <c r="T35" s="22"/>
      <c r="U35" s="22"/>
      <c r="V35" s="22"/>
      <c r="W35" s="22"/>
      <c r="X35" s="22"/>
      <c r="Y35" s="22"/>
      <c r="Z35" s="22"/>
      <c r="AA35" s="6">
        <f t="shared" si="16"/>
        <v>0</v>
      </c>
      <c r="AB35" s="44">
        <f t="shared" si="17"/>
        <v>0</v>
      </c>
      <c r="AC35" s="130">
        <f t="shared" si="18"/>
        <v>0</v>
      </c>
      <c r="AD35" s="22"/>
      <c r="AE35" s="22"/>
      <c r="AF35" s="22"/>
      <c r="AG35" s="22"/>
      <c r="AH35" s="22"/>
      <c r="AI35" s="22"/>
      <c r="AJ35" s="22"/>
      <c r="AK35" s="22"/>
      <c r="AL35" s="22"/>
      <c r="AM35" s="51">
        <f t="shared" si="19"/>
        <v>0</v>
      </c>
      <c r="AN35" s="22"/>
      <c r="AO35" s="22"/>
      <c r="AP35" s="22"/>
      <c r="AQ35" s="22"/>
      <c r="AR35" s="22"/>
      <c r="AS35" s="22"/>
      <c r="AT35" s="22"/>
      <c r="AU35" s="22"/>
      <c r="AV35" s="22"/>
      <c r="AW35" s="51">
        <f t="shared" si="20"/>
        <v>0</v>
      </c>
      <c r="AX35" s="50">
        <f t="shared" si="21"/>
        <v>0</v>
      </c>
      <c r="AY35" s="140">
        <f t="shared" si="22"/>
        <v>0</v>
      </c>
      <c r="AZ35" s="44">
        <f t="shared" si="23"/>
        <v>0</v>
      </c>
      <c r="BA35" s="132">
        <f t="shared" si="11"/>
        <v>0</v>
      </c>
      <c r="BB35" s="147"/>
      <c r="BC35" s="35"/>
      <c r="BD35" s="30"/>
      <c r="BE35" s="30"/>
      <c r="BF35" s="141">
        <f t="shared" si="7"/>
        <v>0</v>
      </c>
      <c r="BG35" s="135">
        <f t="shared" si="24"/>
        <v>0</v>
      </c>
      <c r="BH35" s="136">
        <f t="shared" si="8"/>
        <v>0</v>
      </c>
      <c r="BI35" s="142">
        <f>BH35-124</f>
        <v>-124</v>
      </c>
      <c r="BJ35" s="138">
        <f t="shared" si="13"/>
        <v>0</v>
      </c>
      <c r="BK35" s="139">
        <f>BJ35-(124+12)</f>
        <v>-136</v>
      </c>
      <c r="BL35" s="189"/>
    </row>
    <row r="36" spans="2:64" s="47" customFormat="1" ht="13.5" customHeight="1" hidden="1">
      <c r="B36" s="96"/>
      <c r="C36" s="41"/>
      <c r="D36" s="97"/>
      <c r="E36" s="20">
        <v>51.84</v>
      </c>
      <c r="F36" s="21">
        <v>-13.4</v>
      </c>
      <c r="G36" s="129"/>
      <c r="H36" s="22"/>
      <c r="I36" s="22"/>
      <c r="J36" s="22"/>
      <c r="K36" s="22"/>
      <c r="L36" s="22"/>
      <c r="M36" s="22"/>
      <c r="N36" s="22"/>
      <c r="O36" s="22"/>
      <c r="P36" s="22"/>
      <c r="Q36" s="23">
        <f t="shared" si="15"/>
        <v>0</v>
      </c>
      <c r="R36" s="22"/>
      <c r="S36" s="22"/>
      <c r="T36" s="22"/>
      <c r="U36" s="22"/>
      <c r="V36" s="22"/>
      <c r="W36" s="22"/>
      <c r="X36" s="22"/>
      <c r="Y36" s="22"/>
      <c r="Z36" s="22"/>
      <c r="AA36" s="6">
        <f t="shared" si="16"/>
        <v>0</v>
      </c>
      <c r="AB36" s="44">
        <f t="shared" si="17"/>
        <v>0</v>
      </c>
      <c r="AC36" s="130">
        <f t="shared" si="18"/>
        <v>0</v>
      </c>
      <c r="AD36" s="22"/>
      <c r="AE36" s="22"/>
      <c r="AF36" s="22"/>
      <c r="AG36" s="22"/>
      <c r="AH36" s="22"/>
      <c r="AI36" s="22"/>
      <c r="AJ36" s="22"/>
      <c r="AK36" s="22"/>
      <c r="AL36" s="22"/>
      <c r="AM36" s="144">
        <f t="shared" si="19"/>
        <v>0</v>
      </c>
      <c r="AN36" s="22"/>
      <c r="AO36" s="22"/>
      <c r="AP36" s="22"/>
      <c r="AQ36" s="22"/>
      <c r="AR36" s="22"/>
      <c r="AS36" s="22"/>
      <c r="AT36" s="22"/>
      <c r="AU36" s="22"/>
      <c r="AV36" s="22"/>
      <c r="AW36" s="144">
        <f t="shared" si="20"/>
        <v>0</v>
      </c>
      <c r="AX36" s="144">
        <f t="shared" si="21"/>
        <v>0</v>
      </c>
      <c r="AY36" s="140">
        <f t="shared" si="22"/>
        <v>0</v>
      </c>
      <c r="AZ36" s="44">
        <f t="shared" si="23"/>
        <v>0</v>
      </c>
      <c r="BA36" s="132">
        <f t="shared" si="11"/>
        <v>0</v>
      </c>
      <c r="BB36" s="147"/>
      <c r="BC36" s="35"/>
      <c r="BD36" s="30"/>
      <c r="BE36" s="30"/>
      <c r="BF36" s="141">
        <f t="shared" si="7"/>
        <v>0</v>
      </c>
      <c r="BG36" s="135">
        <f t="shared" si="24"/>
        <v>0</v>
      </c>
      <c r="BH36" s="136">
        <f t="shared" si="8"/>
        <v>0</v>
      </c>
      <c r="BI36" s="142">
        <f>BH36-124</f>
        <v>-124</v>
      </c>
      <c r="BJ36" s="138">
        <f t="shared" si="13"/>
        <v>0</v>
      </c>
      <c r="BK36" s="139">
        <f>BJ36-(124+12)</f>
        <v>-136</v>
      </c>
      <c r="BL36" s="189"/>
    </row>
    <row r="37" spans="2:64" s="47" customFormat="1" ht="13.5" customHeight="1">
      <c r="B37" s="96"/>
      <c r="C37" s="41"/>
      <c r="D37" s="97"/>
      <c r="E37" s="20" t="s">
        <v>14</v>
      </c>
      <c r="F37" s="21" t="s">
        <v>14</v>
      </c>
      <c r="G37" s="129"/>
      <c r="H37" s="22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f t="shared" si="15"/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6">
        <f t="shared" si="16"/>
        <v>0</v>
      </c>
      <c r="AB37" s="44">
        <f t="shared" si="17"/>
        <v>0</v>
      </c>
      <c r="AC37" s="130">
        <f t="shared" si="18"/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144">
        <f t="shared" si="19"/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144">
        <f t="shared" si="20"/>
        <v>0</v>
      </c>
      <c r="AX37" s="144">
        <f t="shared" si="21"/>
        <v>0</v>
      </c>
      <c r="AY37" s="140">
        <f t="shared" si="22"/>
        <v>0</v>
      </c>
      <c r="AZ37" s="44">
        <f t="shared" si="23"/>
        <v>0</v>
      </c>
      <c r="BA37" s="132">
        <f t="shared" si="11"/>
        <v>0</v>
      </c>
      <c r="BB37" s="147"/>
      <c r="BC37" s="35"/>
      <c r="BD37" s="30"/>
      <c r="BE37" s="30"/>
      <c r="BF37" s="141">
        <f t="shared" si="7"/>
        <v>0</v>
      </c>
      <c r="BG37" s="135">
        <f t="shared" si="24"/>
        <v>0</v>
      </c>
      <c r="BH37" s="136">
        <f t="shared" si="8"/>
        <v>0</v>
      </c>
      <c r="BI37" s="142"/>
      <c r="BJ37" s="138">
        <f>AX37+BD37</f>
        <v>0</v>
      </c>
      <c r="BK37" s="139"/>
      <c r="BL37" s="189"/>
    </row>
    <row r="38" spans="1:64" s="47" customFormat="1" ht="9.75" customHeight="1">
      <c r="A38" s="83"/>
      <c r="B38" s="76"/>
      <c r="C38" s="75"/>
      <c r="D38" s="76"/>
      <c r="E38" s="61"/>
      <c r="F38" s="62"/>
      <c r="G38" s="77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78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78"/>
      <c r="AZ38" s="54"/>
      <c r="BA38" s="79"/>
      <c r="BB38" s="60"/>
      <c r="BC38" s="53"/>
      <c r="BD38" s="53"/>
      <c r="BE38" s="53"/>
      <c r="BF38" s="80"/>
      <c r="BG38" s="80"/>
      <c r="BH38" s="81"/>
      <c r="BI38" s="82"/>
      <c r="BJ38" s="81"/>
      <c r="BK38" s="82"/>
      <c r="BL38" s="19"/>
    </row>
    <row r="39" spans="2:64" s="3" customFormat="1" ht="18" customHeight="1">
      <c r="B39" s="69" t="s">
        <v>34</v>
      </c>
      <c r="C39" s="70"/>
      <c r="D39" s="71"/>
      <c r="E39" s="14"/>
      <c r="F39" s="16"/>
      <c r="G39" s="59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6"/>
      <c r="AB39" s="6"/>
      <c r="AC39" s="6"/>
      <c r="AZ39" s="54"/>
      <c r="BA39" s="5"/>
      <c r="BB39" s="60"/>
      <c r="BC39" s="4"/>
      <c r="BD39" s="4"/>
      <c r="BE39" s="4"/>
      <c r="BF39" s="57"/>
      <c r="BG39" s="57"/>
      <c r="BI39" s="52"/>
      <c r="BK39" s="52"/>
      <c r="BL39" s="18"/>
    </row>
    <row r="40" spans="2:64" s="3" customFormat="1" ht="13.5" customHeight="1">
      <c r="B40" s="72"/>
      <c r="C40" s="206" t="s">
        <v>29</v>
      </c>
      <c r="D40" s="209" t="s">
        <v>3</v>
      </c>
      <c r="E40" s="15"/>
      <c r="F40" s="17"/>
      <c r="G40" s="197" t="s">
        <v>55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116"/>
      <c r="AB40" s="212" t="s">
        <v>17</v>
      </c>
      <c r="AC40" s="2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215" t="s">
        <v>22</v>
      </c>
      <c r="AY40" s="215"/>
      <c r="AZ40" s="214" t="s">
        <v>16</v>
      </c>
      <c r="BA40" s="217"/>
      <c r="BB40" s="58"/>
      <c r="BC40" s="7"/>
      <c r="BD40" s="7"/>
      <c r="BE40" s="7"/>
      <c r="BF40" s="56" t="s">
        <v>12</v>
      </c>
      <c r="BG40" s="56"/>
      <c r="BH40" s="214" t="s">
        <v>23</v>
      </c>
      <c r="BI40" s="215"/>
      <c r="BJ40" s="215"/>
      <c r="BK40" s="215"/>
      <c r="BL40" s="200" t="s">
        <v>48</v>
      </c>
    </row>
    <row r="41" spans="2:64" s="3" customFormat="1" ht="13.5" customHeight="1">
      <c r="B41" s="73" t="s">
        <v>0</v>
      </c>
      <c r="C41" s="207"/>
      <c r="D41" s="210"/>
      <c r="E41" s="24" t="s">
        <v>11</v>
      </c>
      <c r="F41" s="25" t="s">
        <v>9</v>
      </c>
      <c r="G41" s="198"/>
      <c r="H41" s="9">
        <v>1</v>
      </c>
      <c r="I41" s="8">
        <v>2</v>
      </c>
      <c r="J41" s="8">
        <v>3</v>
      </c>
      <c r="K41" s="8">
        <v>4</v>
      </c>
      <c r="L41" s="8">
        <v>5</v>
      </c>
      <c r="M41" s="8">
        <v>6</v>
      </c>
      <c r="N41" s="8">
        <v>7</v>
      </c>
      <c r="O41" s="8">
        <v>8</v>
      </c>
      <c r="P41" s="8">
        <v>9</v>
      </c>
      <c r="Q41" s="8" t="s">
        <v>16</v>
      </c>
      <c r="R41" s="8">
        <v>10</v>
      </c>
      <c r="S41" s="8">
        <v>11</v>
      </c>
      <c r="T41" s="8">
        <v>12</v>
      </c>
      <c r="U41" s="8">
        <v>13</v>
      </c>
      <c r="V41" s="8">
        <v>14</v>
      </c>
      <c r="W41" s="8">
        <v>15</v>
      </c>
      <c r="X41" s="8">
        <v>16</v>
      </c>
      <c r="Y41" s="8">
        <v>17</v>
      </c>
      <c r="Z41" s="8">
        <v>18</v>
      </c>
      <c r="AA41" s="48" t="s">
        <v>16</v>
      </c>
      <c r="AB41" s="28" t="s">
        <v>18</v>
      </c>
      <c r="AC41" s="49" t="s">
        <v>19</v>
      </c>
      <c r="AD41" s="8">
        <v>1</v>
      </c>
      <c r="AE41" s="8">
        <v>2</v>
      </c>
      <c r="AF41" s="8">
        <v>3</v>
      </c>
      <c r="AG41" s="8">
        <v>4</v>
      </c>
      <c r="AH41" s="8">
        <v>5</v>
      </c>
      <c r="AI41" s="8">
        <v>6</v>
      </c>
      <c r="AJ41" s="8">
        <v>7</v>
      </c>
      <c r="AK41" s="8">
        <v>8</v>
      </c>
      <c r="AL41" s="8">
        <v>9</v>
      </c>
      <c r="AM41" s="8" t="s">
        <v>16</v>
      </c>
      <c r="AN41" s="8">
        <v>10</v>
      </c>
      <c r="AO41" s="8">
        <v>11</v>
      </c>
      <c r="AP41" s="8">
        <v>12</v>
      </c>
      <c r="AQ41" s="8">
        <v>13</v>
      </c>
      <c r="AR41" s="8">
        <v>14</v>
      </c>
      <c r="AS41" s="8">
        <v>15</v>
      </c>
      <c r="AT41" s="8">
        <v>16</v>
      </c>
      <c r="AU41" s="8">
        <v>17</v>
      </c>
      <c r="AV41" s="8">
        <v>18</v>
      </c>
      <c r="AW41" s="8" t="s">
        <v>16</v>
      </c>
      <c r="AX41" s="9" t="s">
        <v>20</v>
      </c>
      <c r="AY41" s="48" t="s">
        <v>21</v>
      </c>
      <c r="AZ41" s="28" t="s">
        <v>20</v>
      </c>
      <c r="BA41" s="49" t="s">
        <v>21</v>
      </c>
      <c r="BB41" s="118" t="s">
        <v>12</v>
      </c>
      <c r="BC41" s="8">
        <v>1</v>
      </c>
      <c r="BD41" s="9">
        <v>2</v>
      </c>
      <c r="BE41" s="9">
        <v>3</v>
      </c>
      <c r="BF41" s="119" t="s">
        <v>20</v>
      </c>
      <c r="BG41" s="120" t="s">
        <v>19</v>
      </c>
      <c r="BH41" s="10" t="s">
        <v>24</v>
      </c>
      <c r="BI41" s="121"/>
      <c r="BJ41" s="45" t="s">
        <v>26</v>
      </c>
      <c r="BK41" s="122"/>
      <c r="BL41" s="201"/>
    </row>
    <row r="42" spans="2:64" s="3" customFormat="1" ht="13.5" customHeight="1" thickBot="1">
      <c r="B42" s="74"/>
      <c r="C42" s="208"/>
      <c r="D42" s="211"/>
      <c r="E42" s="26" t="s">
        <v>15</v>
      </c>
      <c r="F42" s="27" t="s">
        <v>13</v>
      </c>
      <c r="G42" s="199"/>
      <c r="H42" s="12">
        <v>3</v>
      </c>
      <c r="I42" s="11">
        <v>3</v>
      </c>
      <c r="J42" s="11">
        <v>4</v>
      </c>
      <c r="K42" s="11">
        <v>3</v>
      </c>
      <c r="L42" s="11">
        <v>3</v>
      </c>
      <c r="M42" s="11">
        <v>3</v>
      </c>
      <c r="N42" s="11">
        <v>3</v>
      </c>
      <c r="O42" s="11">
        <v>3</v>
      </c>
      <c r="P42" s="11">
        <v>3</v>
      </c>
      <c r="Q42" s="11">
        <f>SUM(H42:P42)</f>
        <v>28</v>
      </c>
      <c r="R42" s="11">
        <v>3</v>
      </c>
      <c r="S42" s="11">
        <v>3</v>
      </c>
      <c r="T42" s="11">
        <v>4</v>
      </c>
      <c r="U42" s="11">
        <v>3</v>
      </c>
      <c r="V42" s="11">
        <v>3</v>
      </c>
      <c r="W42" s="11">
        <v>3</v>
      </c>
      <c r="X42" s="11">
        <v>3</v>
      </c>
      <c r="Y42" s="11">
        <v>3</v>
      </c>
      <c r="Z42" s="11">
        <v>3</v>
      </c>
      <c r="AA42" s="123">
        <f>SUM(R42:Z42)</f>
        <v>28</v>
      </c>
      <c r="AB42" s="124">
        <f>AA42+Q42</f>
        <v>56</v>
      </c>
      <c r="AC42" s="55" t="s">
        <v>47</v>
      </c>
      <c r="AD42" s="11">
        <v>3</v>
      </c>
      <c r="AE42" s="11">
        <v>3</v>
      </c>
      <c r="AF42" s="11">
        <v>3</v>
      </c>
      <c r="AG42" s="11">
        <v>4</v>
      </c>
      <c r="AH42" s="11">
        <v>3</v>
      </c>
      <c r="AI42" s="11">
        <v>3</v>
      </c>
      <c r="AJ42" s="11">
        <v>3</v>
      </c>
      <c r="AK42" s="11">
        <v>3</v>
      </c>
      <c r="AL42" s="11">
        <v>3</v>
      </c>
      <c r="AM42" s="11">
        <f>SUM(AD42:AL42)</f>
        <v>28</v>
      </c>
      <c r="AN42" s="11">
        <v>3</v>
      </c>
      <c r="AO42" s="11">
        <v>3</v>
      </c>
      <c r="AP42" s="11">
        <v>4</v>
      </c>
      <c r="AQ42" s="11">
        <v>3</v>
      </c>
      <c r="AR42" s="11">
        <v>3</v>
      </c>
      <c r="AS42" s="11">
        <v>3</v>
      </c>
      <c r="AT42" s="11">
        <v>3</v>
      </c>
      <c r="AU42" s="11">
        <v>3</v>
      </c>
      <c r="AV42" s="11">
        <v>3</v>
      </c>
      <c r="AW42" s="11">
        <f>SUM(AN42:AV42)</f>
        <v>28</v>
      </c>
      <c r="AX42" s="12">
        <f>AM42+AW42</f>
        <v>56</v>
      </c>
      <c r="AY42" s="123" t="s">
        <v>47</v>
      </c>
      <c r="AZ42" s="124">
        <f>AX42+AB42</f>
        <v>112</v>
      </c>
      <c r="BA42" s="125" t="s">
        <v>47</v>
      </c>
      <c r="BB42" s="126" t="s">
        <v>27</v>
      </c>
      <c r="BC42" s="46">
        <v>4</v>
      </c>
      <c r="BD42" s="29">
        <v>4</v>
      </c>
      <c r="BE42" s="29">
        <v>4</v>
      </c>
      <c r="BF42" s="127">
        <f aca="true" t="shared" si="25" ref="BF42:BF58">SUM(BC42:BE42)</f>
        <v>12</v>
      </c>
      <c r="BG42" s="128" t="s">
        <v>47</v>
      </c>
      <c r="BH42" s="203">
        <f aca="true" t="shared" si="26" ref="BH42:BH58">AZ42+BF42</f>
        <v>124</v>
      </c>
      <c r="BI42" s="204"/>
      <c r="BJ42" s="205" t="s">
        <v>47</v>
      </c>
      <c r="BK42" s="216"/>
      <c r="BL42" s="202"/>
    </row>
    <row r="43" spans="2:64" s="3" customFormat="1" ht="13.5" customHeight="1" thickTop="1">
      <c r="B43" s="43"/>
      <c r="C43" s="40" t="s">
        <v>35</v>
      </c>
      <c r="D43" s="95" t="s">
        <v>28</v>
      </c>
      <c r="E43" s="20">
        <v>50.68</v>
      </c>
      <c r="F43" s="21">
        <v>-13.7</v>
      </c>
      <c r="G43" s="129">
        <v>-3</v>
      </c>
      <c r="H43" s="22">
        <v>3</v>
      </c>
      <c r="I43" s="22">
        <v>4</v>
      </c>
      <c r="J43" s="22">
        <v>5</v>
      </c>
      <c r="K43" s="22">
        <v>4</v>
      </c>
      <c r="L43" s="22">
        <v>3</v>
      </c>
      <c r="M43" s="22">
        <v>3</v>
      </c>
      <c r="N43" s="22">
        <v>4</v>
      </c>
      <c r="O43" s="22">
        <v>4</v>
      </c>
      <c r="P43" s="22">
        <v>3</v>
      </c>
      <c r="Q43" s="23">
        <f aca="true" t="shared" si="27" ref="Q43:Q58">SUM(H43:P43)</f>
        <v>33</v>
      </c>
      <c r="R43" s="22">
        <v>3</v>
      </c>
      <c r="S43" s="22">
        <v>3</v>
      </c>
      <c r="T43" s="22">
        <v>4</v>
      </c>
      <c r="U43" s="22">
        <v>3</v>
      </c>
      <c r="V43" s="22">
        <v>3</v>
      </c>
      <c r="W43" s="22">
        <v>5</v>
      </c>
      <c r="X43" s="22">
        <v>5</v>
      </c>
      <c r="Y43" s="22">
        <v>3</v>
      </c>
      <c r="Z43" s="22">
        <v>4</v>
      </c>
      <c r="AA43" s="6">
        <f aca="true" t="shared" si="28" ref="AA43:AA58">SUM(R43:Z43)</f>
        <v>33</v>
      </c>
      <c r="AB43" s="44">
        <f aca="true" t="shared" si="29" ref="AB43:AB58">AA43+Q43</f>
        <v>66</v>
      </c>
      <c r="AC43" s="130">
        <f aca="true" t="shared" si="30" ref="AC43:AC58">AB43-G43</f>
        <v>69</v>
      </c>
      <c r="AD43" s="22">
        <v>4</v>
      </c>
      <c r="AE43" s="22">
        <v>3</v>
      </c>
      <c r="AF43" s="22">
        <v>4</v>
      </c>
      <c r="AG43" s="22">
        <v>4</v>
      </c>
      <c r="AH43" s="22">
        <v>3</v>
      </c>
      <c r="AI43" s="22">
        <v>3</v>
      </c>
      <c r="AJ43" s="22">
        <v>4</v>
      </c>
      <c r="AK43" s="22">
        <v>3</v>
      </c>
      <c r="AL43" s="22">
        <v>5</v>
      </c>
      <c r="AM43" s="144">
        <f aca="true" t="shared" si="31" ref="AM43:AM58">SUM(AD43:AL43)</f>
        <v>33</v>
      </c>
      <c r="AN43" s="22">
        <v>3</v>
      </c>
      <c r="AO43" s="22">
        <v>3</v>
      </c>
      <c r="AP43" s="22">
        <v>5</v>
      </c>
      <c r="AQ43" s="22">
        <v>3</v>
      </c>
      <c r="AR43" s="22">
        <v>3</v>
      </c>
      <c r="AS43" s="22">
        <v>3</v>
      </c>
      <c r="AT43" s="22">
        <v>4</v>
      </c>
      <c r="AU43" s="22">
        <v>5</v>
      </c>
      <c r="AV43" s="22">
        <v>3</v>
      </c>
      <c r="AW43" s="144">
        <f aca="true" t="shared" si="32" ref="AW43:AW58">SUM(AN43:AV43)</f>
        <v>32</v>
      </c>
      <c r="AX43" s="144">
        <f aca="true" t="shared" si="33" ref="AX43:AX58">AM43+AW43</f>
        <v>65</v>
      </c>
      <c r="AY43" s="140">
        <f aca="true" t="shared" si="34" ref="AY43:AY58">AX43-G43</f>
        <v>68</v>
      </c>
      <c r="AZ43" s="44">
        <f aca="true" t="shared" si="35" ref="AZ43:AZ58">AX43+AB43</f>
        <v>131</v>
      </c>
      <c r="BA43" s="132">
        <f aca="true" t="shared" si="36" ref="BA43:BA58">AC43+AY43</f>
        <v>137</v>
      </c>
      <c r="BB43" s="133">
        <v>-1</v>
      </c>
      <c r="BC43" s="22">
        <v>5</v>
      </c>
      <c r="BD43" s="22">
        <v>5</v>
      </c>
      <c r="BE43" s="131">
        <v>6</v>
      </c>
      <c r="BF43" s="134">
        <f t="shared" si="25"/>
        <v>16</v>
      </c>
      <c r="BG43" s="135">
        <f aca="true" t="shared" si="37" ref="BG43:BG58">BF43-BB43</f>
        <v>17</v>
      </c>
      <c r="BH43" s="136">
        <f t="shared" si="26"/>
        <v>147</v>
      </c>
      <c r="BI43" s="137">
        <f>BH43-124</f>
        <v>23</v>
      </c>
      <c r="BJ43" s="138">
        <f>BA43+BG43</f>
        <v>154</v>
      </c>
      <c r="BK43" s="139">
        <f>BJ43-(124)</f>
        <v>30</v>
      </c>
      <c r="BL43" s="188">
        <f>(AZ43-112)/2</f>
        <v>9.5</v>
      </c>
    </row>
    <row r="44" spans="2:72" s="47" customFormat="1" ht="13.5" customHeight="1" hidden="1">
      <c r="B44" s="43"/>
      <c r="C44" s="40"/>
      <c r="D44" s="95"/>
      <c r="E44" s="36">
        <v>48.57</v>
      </c>
      <c r="F44" s="21">
        <v>-15.2</v>
      </c>
      <c r="G44" s="129"/>
      <c r="H44" s="22"/>
      <c r="I44" s="22"/>
      <c r="J44" s="22"/>
      <c r="K44" s="22"/>
      <c r="L44" s="22"/>
      <c r="M44" s="22"/>
      <c r="N44" s="22"/>
      <c r="O44" s="22"/>
      <c r="P44" s="22"/>
      <c r="Q44" s="23">
        <f t="shared" si="27"/>
        <v>0</v>
      </c>
      <c r="R44" s="22"/>
      <c r="S44" s="22"/>
      <c r="T44" s="22"/>
      <c r="U44" s="22"/>
      <c r="V44" s="22"/>
      <c r="W44" s="22"/>
      <c r="X44" s="22"/>
      <c r="Y44" s="22"/>
      <c r="Z44" s="22"/>
      <c r="AA44" s="6">
        <f t="shared" si="28"/>
        <v>0</v>
      </c>
      <c r="AB44" s="44">
        <f t="shared" si="29"/>
        <v>0</v>
      </c>
      <c r="AC44" s="130">
        <f t="shared" si="30"/>
        <v>0</v>
      </c>
      <c r="AD44" s="22"/>
      <c r="AE44" s="22"/>
      <c r="AF44" s="22"/>
      <c r="AG44" s="22"/>
      <c r="AH44" s="22"/>
      <c r="AI44" s="22"/>
      <c r="AJ44" s="22"/>
      <c r="AK44" s="22"/>
      <c r="AL44" s="22"/>
      <c r="AM44" s="51">
        <f t="shared" si="31"/>
        <v>0</v>
      </c>
      <c r="AN44" s="22"/>
      <c r="AO44" s="22"/>
      <c r="AP44" s="22"/>
      <c r="AQ44" s="22"/>
      <c r="AR44" s="22"/>
      <c r="AS44" s="22"/>
      <c r="AT44" s="22"/>
      <c r="AU44" s="22"/>
      <c r="AV44" s="22"/>
      <c r="AW44" s="51">
        <f t="shared" si="32"/>
        <v>0</v>
      </c>
      <c r="AX44" s="50">
        <f t="shared" si="33"/>
        <v>0</v>
      </c>
      <c r="AY44" s="140">
        <f t="shared" si="34"/>
        <v>0</v>
      </c>
      <c r="AZ44" s="44">
        <f t="shared" si="35"/>
        <v>0</v>
      </c>
      <c r="BA44" s="132">
        <f t="shared" si="36"/>
        <v>0</v>
      </c>
      <c r="BB44" s="133"/>
      <c r="BC44" s="22"/>
      <c r="BD44" s="22"/>
      <c r="BE44" s="22"/>
      <c r="BF44" s="153">
        <f t="shared" si="25"/>
        <v>0</v>
      </c>
      <c r="BG44" s="135">
        <f t="shared" si="37"/>
        <v>0</v>
      </c>
      <c r="BH44" s="136">
        <f t="shared" si="26"/>
        <v>0</v>
      </c>
      <c r="BI44" s="142">
        <f aca="true" t="shared" si="38" ref="BI44:BI57">BH44-124</f>
        <v>-124</v>
      </c>
      <c r="BJ44" s="138">
        <f aca="true" t="shared" si="39" ref="BJ44:BJ57">BA44+BG44</f>
        <v>0</v>
      </c>
      <c r="BK44" s="139">
        <f aca="true" t="shared" si="40" ref="BK44:BK57">BJ44-(124+12)</f>
        <v>-136</v>
      </c>
      <c r="BL44" s="189">
        <f aca="true" t="shared" si="41" ref="BL44:BL57">(AZ44-112)/2</f>
        <v>-56</v>
      </c>
      <c r="BM44" s="3"/>
      <c r="BN44" s="3"/>
      <c r="BO44" s="3"/>
      <c r="BP44" s="3"/>
      <c r="BQ44" s="3"/>
      <c r="BR44" s="3"/>
      <c r="BS44" s="3"/>
      <c r="BT44" s="3"/>
    </row>
    <row r="45" spans="2:72" s="47" customFormat="1" ht="13.5" customHeight="1" hidden="1">
      <c r="B45" s="43"/>
      <c r="C45" s="40"/>
      <c r="D45" s="95"/>
      <c r="E45" s="36">
        <v>48.57</v>
      </c>
      <c r="F45" s="21">
        <v>-15.2</v>
      </c>
      <c r="G45" s="129"/>
      <c r="H45" s="22"/>
      <c r="I45" s="22"/>
      <c r="J45" s="22"/>
      <c r="K45" s="22"/>
      <c r="L45" s="22"/>
      <c r="M45" s="22"/>
      <c r="N45" s="22"/>
      <c r="O45" s="22"/>
      <c r="P45" s="22"/>
      <c r="Q45" s="23">
        <f t="shared" si="27"/>
        <v>0</v>
      </c>
      <c r="R45" s="22"/>
      <c r="S45" s="22"/>
      <c r="T45" s="22"/>
      <c r="U45" s="22"/>
      <c r="V45" s="22"/>
      <c r="W45" s="22"/>
      <c r="X45" s="22"/>
      <c r="Y45" s="22"/>
      <c r="Z45" s="22"/>
      <c r="AA45" s="6">
        <f t="shared" si="28"/>
        <v>0</v>
      </c>
      <c r="AB45" s="44">
        <f t="shared" si="29"/>
        <v>0</v>
      </c>
      <c r="AC45" s="130">
        <f t="shared" si="30"/>
        <v>0</v>
      </c>
      <c r="AD45" s="22"/>
      <c r="AE45" s="22"/>
      <c r="AF45" s="22"/>
      <c r="AG45" s="22"/>
      <c r="AH45" s="22"/>
      <c r="AI45" s="22"/>
      <c r="AJ45" s="22"/>
      <c r="AK45" s="22"/>
      <c r="AL45" s="22"/>
      <c r="AM45" s="144">
        <f t="shared" si="31"/>
        <v>0</v>
      </c>
      <c r="AN45" s="22"/>
      <c r="AO45" s="22"/>
      <c r="AP45" s="22"/>
      <c r="AQ45" s="22"/>
      <c r="AR45" s="22"/>
      <c r="AS45" s="22"/>
      <c r="AT45" s="22"/>
      <c r="AU45" s="22"/>
      <c r="AV45" s="22"/>
      <c r="AW45" s="144">
        <f t="shared" si="32"/>
        <v>0</v>
      </c>
      <c r="AX45" s="144">
        <f t="shared" si="33"/>
        <v>0</v>
      </c>
      <c r="AY45" s="78">
        <f t="shared" si="34"/>
        <v>0</v>
      </c>
      <c r="AZ45" s="44">
        <f t="shared" si="35"/>
        <v>0</v>
      </c>
      <c r="BA45" s="132">
        <f t="shared" si="36"/>
        <v>0</v>
      </c>
      <c r="BB45" s="133"/>
      <c r="BC45" s="22"/>
      <c r="BD45" s="22"/>
      <c r="BE45" s="22"/>
      <c r="BF45" s="153">
        <f t="shared" si="25"/>
        <v>0</v>
      </c>
      <c r="BG45" s="135">
        <f t="shared" si="37"/>
        <v>0</v>
      </c>
      <c r="BH45" s="136">
        <f t="shared" si="26"/>
        <v>0</v>
      </c>
      <c r="BI45" s="142">
        <f t="shared" si="38"/>
        <v>-124</v>
      </c>
      <c r="BJ45" s="138">
        <f t="shared" si="39"/>
        <v>0</v>
      </c>
      <c r="BK45" s="139">
        <f t="shared" si="40"/>
        <v>-136</v>
      </c>
      <c r="BL45" s="189">
        <f t="shared" si="41"/>
        <v>-56</v>
      </c>
      <c r="BM45" s="3"/>
      <c r="BN45" s="3"/>
      <c r="BO45" s="3"/>
      <c r="BP45" s="3"/>
      <c r="BQ45" s="3"/>
      <c r="BR45" s="3"/>
      <c r="BS45" s="3"/>
      <c r="BT45" s="3"/>
    </row>
    <row r="46" spans="2:72" s="47" customFormat="1" ht="13.5" customHeight="1" hidden="1">
      <c r="B46" s="43"/>
      <c r="C46" s="40"/>
      <c r="D46" s="95"/>
      <c r="E46" s="20">
        <v>52</v>
      </c>
      <c r="F46" s="21">
        <v>-12.8</v>
      </c>
      <c r="G46" s="129"/>
      <c r="H46" s="22"/>
      <c r="I46" s="22"/>
      <c r="J46" s="22"/>
      <c r="K46" s="22"/>
      <c r="L46" s="22"/>
      <c r="M46" s="22"/>
      <c r="N46" s="22"/>
      <c r="O46" s="22"/>
      <c r="P46" s="22"/>
      <c r="Q46" s="23">
        <f t="shared" si="27"/>
        <v>0</v>
      </c>
      <c r="R46" s="22"/>
      <c r="S46" s="22"/>
      <c r="T46" s="22"/>
      <c r="U46" s="22"/>
      <c r="V46" s="22"/>
      <c r="W46" s="22"/>
      <c r="X46" s="22"/>
      <c r="Y46" s="22"/>
      <c r="Z46" s="22"/>
      <c r="AA46" s="6">
        <f t="shared" si="28"/>
        <v>0</v>
      </c>
      <c r="AB46" s="44">
        <f t="shared" si="29"/>
        <v>0</v>
      </c>
      <c r="AC46" s="130">
        <f t="shared" si="30"/>
        <v>0</v>
      </c>
      <c r="AD46" s="22"/>
      <c r="AE46" s="22"/>
      <c r="AF46" s="22"/>
      <c r="AG46" s="22"/>
      <c r="AH46" s="22"/>
      <c r="AI46" s="22"/>
      <c r="AJ46" s="22"/>
      <c r="AK46" s="22"/>
      <c r="AL46" s="22"/>
      <c r="AM46" s="51">
        <f t="shared" si="31"/>
        <v>0</v>
      </c>
      <c r="AN46" s="22"/>
      <c r="AO46" s="22"/>
      <c r="AP46" s="22"/>
      <c r="AQ46" s="22"/>
      <c r="AR46" s="22"/>
      <c r="AS46" s="22"/>
      <c r="AT46" s="22"/>
      <c r="AU46" s="22"/>
      <c r="AV46" s="22"/>
      <c r="AW46" s="51">
        <f t="shared" si="32"/>
        <v>0</v>
      </c>
      <c r="AX46" s="50">
        <f t="shared" si="33"/>
        <v>0</v>
      </c>
      <c r="AY46" s="140">
        <f t="shared" si="34"/>
        <v>0</v>
      </c>
      <c r="AZ46" s="44">
        <f t="shared" si="35"/>
        <v>0</v>
      </c>
      <c r="BA46" s="132">
        <f t="shared" si="36"/>
        <v>0</v>
      </c>
      <c r="BB46" s="133"/>
      <c r="BC46" s="22"/>
      <c r="BD46" s="22"/>
      <c r="BE46" s="22"/>
      <c r="BF46" s="153">
        <f t="shared" si="25"/>
        <v>0</v>
      </c>
      <c r="BG46" s="135">
        <f t="shared" si="37"/>
        <v>0</v>
      </c>
      <c r="BH46" s="136">
        <f t="shared" si="26"/>
        <v>0</v>
      </c>
      <c r="BI46" s="142">
        <f t="shared" si="38"/>
        <v>-124</v>
      </c>
      <c r="BJ46" s="138">
        <f t="shared" si="39"/>
        <v>0</v>
      </c>
      <c r="BK46" s="139">
        <f t="shared" si="40"/>
        <v>-136</v>
      </c>
      <c r="BL46" s="189">
        <f t="shared" si="41"/>
        <v>-56</v>
      </c>
      <c r="BM46" s="3"/>
      <c r="BN46" s="3"/>
      <c r="BO46" s="3"/>
      <c r="BP46" s="3"/>
      <c r="BQ46" s="3"/>
      <c r="BR46" s="3"/>
      <c r="BS46" s="3"/>
      <c r="BT46" s="3"/>
    </row>
    <row r="47" spans="2:72" s="47" customFormat="1" ht="13.5" customHeight="1" hidden="1">
      <c r="B47" s="43"/>
      <c r="C47" s="40"/>
      <c r="D47" s="95"/>
      <c r="E47" s="20">
        <v>51.17</v>
      </c>
      <c r="F47" s="21">
        <v>-12.3</v>
      </c>
      <c r="G47" s="129"/>
      <c r="H47" s="22"/>
      <c r="I47" s="22"/>
      <c r="J47" s="22"/>
      <c r="K47" s="22"/>
      <c r="L47" s="22"/>
      <c r="M47" s="22"/>
      <c r="N47" s="22"/>
      <c r="O47" s="22"/>
      <c r="P47" s="22"/>
      <c r="Q47" s="23">
        <f t="shared" si="27"/>
        <v>0</v>
      </c>
      <c r="R47" s="22"/>
      <c r="S47" s="22"/>
      <c r="T47" s="22"/>
      <c r="U47" s="22"/>
      <c r="V47" s="22"/>
      <c r="W47" s="22"/>
      <c r="X47" s="22"/>
      <c r="Y47" s="22"/>
      <c r="Z47" s="22"/>
      <c r="AA47" s="6">
        <f t="shared" si="28"/>
        <v>0</v>
      </c>
      <c r="AB47" s="44">
        <f t="shared" si="29"/>
        <v>0</v>
      </c>
      <c r="AC47" s="130">
        <f t="shared" si="30"/>
        <v>0</v>
      </c>
      <c r="AD47" s="22"/>
      <c r="AE47" s="22"/>
      <c r="AF47" s="22"/>
      <c r="AG47" s="22"/>
      <c r="AH47" s="22"/>
      <c r="AI47" s="22"/>
      <c r="AJ47" s="22"/>
      <c r="AK47" s="22"/>
      <c r="AL47" s="22"/>
      <c r="AM47" s="144">
        <f t="shared" si="31"/>
        <v>0</v>
      </c>
      <c r="AN47" s="22"/>
      <c r="AO47" s="22"/>
      <c r="AP47" s="22"/>
      <c r="AQ47" s="22"/>
      <c r="AR47" s="22"/>
      <c r="AS47" s="22"/>
      <c r="AT47" s="22"/>
      <c r="AU47" s="22"/>
      <c r="AV47" s="22"/>
      <c r="AW47" s="144">
        <f t="shared" si="32"/>
        <v>0</v>
      </c>
      <c r="AX47" s="144">
        <f t="shared" si="33"/>
        <v>0</v>
      </c>
      <c r="AY47" s="78">
        <f t="shared" si="34"/>
        <v>0</v>
      </c>
      <c r="AZ47" s="44">
        <f t="shared" si="35"/>
        <v>0</v>
      </c>
      <c r="BA47" s="132">
        <f t="shared" si="36"/>
        <v>0</v>
      </c>
      <c r="BB47" s="133"/>
      <c r="BC47" s="22"/>
      <c r="BD47" s="22"/>
      <c r="BE47" s="22"/>
      <c r="BF47" s="153">
        <f t="shared" si="25"/>
        <v>0</v>
      </c>
      <c r="BG47" s="135">
        <f t="shared" si="37"/>
        <v>0</v>
      </c>
      <c r="BH47" s="136">
        <f t="shared" si="26"/>
        <v>0</v>
      </c>
      <c r="BI47" s="142">
        <f t="shared" si="38"/>
        <v>-124</v>
      </c>
      <c r="BJ47" s="138">
        <f t="shared" si="39"/>
        <v>0</v>
      </c>
      <c r="BK47" s="139">
        <f t="shared" si="40"/>
        <v>-136</v>
      </c>
      <c r="BL47" s="189">
        <f t="shared" si="41"/>
        <v>-56</v>
      </c>
      <c r="BM47" s="3"/>
      <c r="BN47" s="3"/>
      <c r="BO47" s="3"/>
      <c r="BP47" s="3"/>
      <c r="BQ47" s="3"/>
      <c r="BR47" s="3"/>
      <c r="BS47" s="3"/>
      <c r="BT47" s="3"/>
    </row>
    <row r="48" spans="2:72" s="47" customFormat="1" ht="13.5" customHeight="1" hidden="1">
      <c r="B48" s="43"/>
      <c r="C48" s="40"/>
      <c r="D48" s="95"/>
      <c r="E48" s="20">
        <v>49.87</v>
      </c>
      <c r="F48" s="42">
        <v>-15.6</v>
      </c>
      <c r="G48" s="143"/>
      <c r="H48" s="22"/>
      <c r="I48" s="22"/>
      <c r="J48" s="22"/>
      <c r="K48" s="22"/>
      <c r="L48" s="22"/>
      <c r="M48" s="22"/>
      <c r="N48" s="22"/>
      <c r="O48" s="22"/>
      <c r="P48" s="22"/>
      <c r="Q48" s="23">
        <f t="shared" si="27"/>
        <v>0</v>
      </c>
      <c r="R48" s="22"/>
      <c r="S48" s="22"/>
      <c r="T48" s="22"/>
      <c r="U48" s="22"/>
      <c r="V48" s="22"/>
      <c r="W48" s="22"/>
      <c r="X48" s="22"/>
      <c r="Y48" s="22"/>
      <c r="Z48" s="22"/>
      <c r="AA48" s="6">
        <f t="shared" si="28"/>
        <v>0</v>
      </c>
      <c r="AB48" s="44">
        <f t="shared" si="29"/>
        <v>0</v>
      </c>
      <c r="AC48" s="130">
        <f t="shared" si="30"/>
        <v>0</v>
      </c>
      <c r="AD48" s="22"/>
      <c r="AE48" s="22"/>
      <c r="AF48" s="22"/>
      <c r="AG48" s="22"/>
      <c r="AH48" s="22"/>
      <c r="AI48" s="22"/>
      <c r="AJ48" s="22"/>
      <c r="AK48" s="22"/>
      <c r="AL48" s="22"/>
      <c r="AM48" s="51">
        <f t="shared" si="31"/>
        <v>0</v>
      </c>
      <c r="AN48" s="22"/>
      <c r="AO48" s="22"/>
      <c r="AP48" s="22"/>
      <c r="AQ48" s="22"/>
      <c r="AR48" s="22"/>
      <c r="AS48" s="22"/>
      <c r="AT48" s="22"/>
      <c r="AU48" s="22"/>
      <c r="AV48" s="22"/>
      <c r="AW48" s="51">
        <f t="shared" si="32"/>
        <v>0</v>
      </c>
      <c r="AX48" s="50">
        <f t="shared" si="33"/>
        <v>0</v>
      </c>
      <c r="AY48" s="140">
        <f t="shared" si="34"/>
        <v>0</v>
      </c>
      <c r="AZ48" s="44">
        <f t="shared" si="35"/>
        <v>0</v>
      </c>
      <c r="BA48" s="132">
        <f t="shared" si="36"/>
        <v>0</v>
      </c>
      <c r="BB48" s="133"/>
      <c r="BC48" s="22"/>
      <c r="BD48" s="22"/>
      <c r="BE48" s="22"/>
      <c r="BF48" s="153">
        <f t="shared" si="25"/>
        <v>0</v>
      </c>
      <c r="BG48" s="135">
        <f t="shared" si="37"/>
        <v>0</v>
      </c>
      <c r="BH48" s="136">
        <f t="shared" si="26"/>
        <v>0</v>
      </c>
      <c r="BI48" s="142">
        <f t="shared" si="38"/>
        <v>-124</v>
      </c>
      <c r="BJ48" s="138">
        <f t="shared" si="39"/>
        <v>0</v>
      </c>
      <c r="BK48" s="139">
        <f t="shared" si="40"/>
        <v>-136</v>
      </c>
      <c r="BL48" s="189">
        <f t="shared" si="41"/>
        <v>-56</v>
      </c>
      <c r="BM48" s="3"/>
      <c r="BN48" s="3"/>
      <c r="BO48" s="3"/>
      <c r="BP48" s="3"/>
      <c r="BQ48" s="3"/>
      <c r="BR48" s="3"/>
      <c r="BS48" s="3"/>
      <c r="BT48" s="3"/>
    </row>
    <row r="49" spans="2:72" s="3" customFormat="1" ht="13.5" customHeight="1" hidden="1">
      <c r="B49" s="43"/>
      <c r="C49" s="40"/>
      <c r="D49" s="95"/>
      <c r="E49" s="20" t="s">
        <v>14</v>
      </c>
      <c r="F49" s="21" t="s">
        <v>14</v>
      </c>
      <c r="G49" s="129"/>
      <c r="H49" s="22"/>
      <c r="I49" s="22"/>
      <c r="J49" s="22"/>
      <c r="K49" s="22"/>
      <c r="L49" s="22"/>
      <c r="M49" s="22"/>
      <c r="N49" s="22"/>
      <c r="O49" s="22"/>
      <c r="P49" s="22"/>
      <c r="Q49" s="23">
        <f t="shared" si="27"/>
        <v>0</v>
      </c>
      <c r="R49" s="22"/>
      <c r="S49" s="22"/>
      <c r="T49" s="22"/>
      <c r="U49" s="22"/>
      <c r="V49" s="22"/>
      <c r="W49" s="22"/>
      <c r="X49" s="22"/>
      <c r="Y49" s="22"/>
      <c r="Z49" s="22"/>
      <c r="AA49" s="6">
        <f t="shared" si="28"/>
        <v>0</v>
      </c>
      <c r="AB49" s="44">
        <f t="shared" si="29"/>
        <v>0</v>
      </c>
      <c r="AC49" s="130">
        <f t="shared" si="30"/>
        <v>0</v>
      </c>
      <c r="AD49" s="22"/>
      <c r="AE49" s="22"/>
      <c r="AF49" s="22"/>
      <c r="AG49" s="22"/>
      <c r="AH49" s="22"/>
      <c r="AI49" s="22"/>
      <c r="AJ49" s="22"/>
      <c r="AK49" s="22"/>
      <c r="AL49" s="22"/>
      <c r="AM49" s="144">
        <f t="shared" si="31"/>
        <v>0</v>
      </c>
      <c r="AN49" s="22"/>
      <c r="AO49" s="22"/>
      <c r="AP49" s="22"/>
      <c r="AQ49" s="22"/>
      <c r="AR49" s="22"/>
      <c r="AS49" s="22"/>
      <c r="AT49" s="22"/>
      <c r="AU49" s="22"/>
      <c r="AV49" s="22"/>
      <c r="AW49" s="144">
        <f t="shared" si="32"/>
        <v>0</v>
      </c>
      <c r="AX49" s="144">
        <f t="shared" si="33"/>
        <v>0</v>
      </c>
      <c r="AY49" s="78">
        <f t="shared" si="34"/>
        <v>0</v>
      </c>
      <c r="AZ49" s="44">
        <f t="shared" si="35"/>
        <v>0</v>
      </c>
      <c r="BA49" s="132">
        <f t="shared" si="36"/>
        <v>0</v>
      </c>
      <c r="BB49" s="146"/>
      <c r="BC49" s="35"/>
      <c r="BD49" s="35"/>
      <c r="BE49" s="30"/>
      <c r="BF49" s="153">
        <f t="shared" si="25"/>
        <v>0</v>
      </c>
      <c r="BG49" s="135">
        <f t="shared" si="37"/>
        <v>0</v>
      </c>
      <c r="BH49" s="136">
        <f t="shared" si="26"/>
        <v>0</v>
      </c>
      <c r="BI49" s="142">
        <f t="shared" si="38"/>
        <v>-124</v>
      </c>
      <c r="BJ49" s="138">
        <f t="shared" si="39"/>
        <v>0</v>
      </c>
      <c r="BK49" s="139">
        <f t="shared" si="40"/>
        <v>-136</v>
      </c>
      <c r="BL49" s="189">
        <f t="shared" si="41"/>
        <v>-56</v>
      </c>
      <c r="BM49" s="47"/>
      <c r="BN49" s="47"/>
      <c r="BO49" s="47"/>
      <c r="BP49" s="47"/>
      <c r="BQ49" s="47"/>
      <c r="BR49" s="47"/>
      <c r="BS49" s="47"/>
      <c r="BT49" s="47"/>
    </row>
    <row r="50" spans="2:72" s="3" customFormat="1" ht="13.5" customHeight="1" hidden="1">
      <c r="B50" s="43"/>
      <c r="C50" s="40"/>
      <c r="D50" s="95"/>
      <c r="E50" s="20">
        <v>55.62</v>
      </c>
      <c r="F50" s="21">
        <v>-8.5</v>
      </c>
      <c r="G50" s="129"/>
      <c r="H50" s="22"/>
      <c r="I50" s="22"/>
      <c r="J50" s="22"/>
      <c r="K50" s="22"/>
      <c r="L50" s="22"/>
      <c r="M50" s="22"/>
      <c r="N50" s="22"/>
      <c r="O50" s="22"/>
      <c r="P50" s="22"/>
      <c r="Q50" s="23">
        <f t="shared" si="27"/>
        <v>0</v>
      </c>
      <c r="R50" s="22"/>
      <c r="S50" s="22"/>
      <c r="T50" s="22"/>
      <c r="U50" s="22"/>
      <c r="V50" s="22"/>
      <c r="W50" s="22"/>
      <c r="X50" s="22"/>
      <c r="Y50" s="22"/>
      <c r="Z50" s="22"/>
      <c r="AA50" s="6">
        <f t="shared" si="28"/>
        <v>0</v>
      </c>
      <c r="AB50" s="44">
        <f t="shared" si="29"/>
        <v>0</v>
      </c>
      <c r="AC50" s="130">
        <f t="shared" si="30"/>
        <v>0</v>
      </c>
      <c r="AD50" s="22"/>
      <c r="AE50" s="22"/>
      <c r="AF50" s="22"/>
      <c r="AG50" s="22"/>
      <c r="AH50" s="22"/>
      <c r="AI50" s="22"/>
      <c r="AJ50" s="22"/>
      <c r="AK50" s="22"/>
      <c r="AL50" s="22"/>
      <c r="AM50" s="51">
        <f t="shared" si="31"/>
        <v>0</v>
      </c>
      <c r="AN50" s="22"/>
      <c r="AO50" s="22"/>
      <c r="AP50" s="22"/>
      <c r="AQ50" s="22"/>
      <c r="AR50" s="22"/>
      <c r="AS50" s="22"/>
      <c r="AT50" s="22"/>
      <c r="AU50" s="22"/>
      <c r="AV50" s="22"/>
      <c r="AW50" s="51">
        <f t="shared" si="32"/>
        <v>0</v>
      </c>
      <c r="AX50" s="50">
        <f t="shared" si="33"/>
        <v>0</v>
      </c>
      <c r="AY50" s="140">
        <f t="shared" si="34"/>
        <v>0</v>
      </c>
      <c r="AZ50" s="44">
        <f t="shared" si="35"/>
        <v>0</v>
      </c>
      <c r="BA50" s="132">
        <f t="shared" si="36"/>
        <v>0</v>
      </c>
      <c r="BB50" s="147"/>
      <c r="BC50" s="35"/>
      <c r="BD50" s="30"/>
      <c r="BE50" s="30"/>
      <c r="BF50" s="153">
        <f t="shared" si="25"/>
        <v>0</v>
      </c>
      <c r="BG50" s="135">
        <f t="shared" si="37"/>
        <v>0</v>
      </c>
      <c r="BH50" s="136">
        <f t="shared" si="26"/>
        <v>0</v>
      </c>
      <c r="BI50" s="142">
        <f t="shared" si="38"/>
        <v>-124</v>
      </c>
      <c r="BJ50" s="138">
        <f t="shared" si="39"/>
        <v>0</v>
      </c>
      <c r="BK50" s="139">
        <f t="shared" si="40"/>
        <v>-136</v>
      </c>
      <c r="BL50" s="189">
        <f t="shared" si="41"/>
        <v>-56</v>
      </c>
      <c r="BM50" s="47"/>
      <c r="BN50" s="47"/>
      <c r="BO50" s="47"/>
      <c r="BP50" s="47"/>
      <c r="BQ50" s="47"/>
      <c r="BR50" s="47"/>
      <c r="BS50" s="47"/>
      <c r="BT50" s="47"/>
    </row>
    <row r="51" spans="2:72" s="3" customFormat="1" ht="13.5" customHeight="1" hidden="1">
      <c r="B51" s="43"/>
      <c r="C51" s="40"/>
      <c r="D51" s="95"/>
      <c r="E51" s="20" t="s">
        <v>14</v>
      </c>
      <c r="F51" s="21" t="s">
        <v>14</v>
      </c>
      <c r="G51" s="129"/>
      <c r="H51" s="22"/>
      <c r="I51" s="22"/>
      <c r="J51" s="22"/>
      <c r="K51" s="22"/>
      <c r="L51" s="22"/>
      <c r="M51" s="22"/>
      <c r="N51" s="22"/>
      <c r="O51" s="22"/>
      <c r="P51" s="22"/>
      <c r="Q51" s="23">
        <f t="shared" si="27"/>
        <v>0</v>
      </c>
      <c r="R51" s="22"/>
      <c r="S51" s="22"/>
      <c r="T51" s="22"/>
      <c r="U51" s="22"/>
      <c r="V51" s="22"/>
      <c r="W51" s="22"/>
      <c r="X51" s="22"/>
      <c r="Y51" s="22"/>
      <c r="Z51" s="22"/>
      <c r="AA51" s="6">
        <f t="shared" si="28"/>
        <v>0</v>
      </c>
      <c r="AB51" s="44">
        <f t="shared" si="29"/>
        <v>0</v>
      </c>
      <c r="AC51" s="130">
        <f t="shared" si="30"/>
        <v>0</v>
      </c>
      <c r="AD51" s="22"/>
      <c r="AE51" s="22"/>
      <c r="AF51" s="22"/>
      <c r="AG51" s="22"/>
      <c r="AH51" s="22"/>
      <c r="AI51" s="22"/>
      <c r="AJ51" s="22"/>
      <c r="AK51" s="22"/>
      <c r="AL51" s="22"/>
      <c r="AM51" s="144">
        <f t="shared" si="31"/>
        <v>0</v>
      </c>
      <c r="AN51" s="22"/>
      <c r="AO51" s="22"/>
      <c r="AP51" s="22"/>
      <c r="AQ51" s="22"/>
      <c r="AR51" s="22"/>
      <c r="AS51" s="22"/>
      <c r="AT51" s="22"/>
      <c r="AU51" s="22"/>
      <c r="AV51" s="22"/>
      <c r="AW51" s="144">
        <f t="shared" si="32"/>
        <v>0</v>
      </c>
      <c r="AX51" s="144">
        <f t="shared" si="33"/>
        <v>0</v>
      </c>
      <c r="AY51" s="78">
        <f t="shared" si="34"/>
        <v>0</v>
      </c>
      <c r="AZ51" s="44">
        <f t="shared" si="35"/>
        <v>0</v>
      </c>
      <c r="BA51" s="132">
        <f t="shared" si="36"/>
        <v>0</v>
      </c>
      <c r="BB51" s="147"/>
      <c r="BC51" s="35"/>
      <c r="BD51" s="35"/>
      <c r="BE51" s="30"/>
      <c r="BF51" s="153">
        <f t="shared" si="25"/>
        <v>0</v>
      </c>
      <c r="BG51" s="135">
        <f t="shared" si="37"/>
        <v>0</v>
      </c>
      <c r="BH51" s="136">
        <f t="shared" si="26"/>
        <v>0</v>
      </c>
      <c r="BI51" s="142">
        <f t="shared" si="38"/>
        <v>-124</v>
      </c>
      <c r="BJ51" s="138">
        <f t="shared" si="39"/>
        <v>0</v>
      </c>
      <c r="BK51" s="139">
        <f t="shared" si="40"/>
        <v>-136</v>
      </c>
      <c r="BL51" s="189">
        <f t="shared" si="41"/>
        <v>-56</v>
      </c>
      <c r="BM51" s="47"/>
      <c r="BN51" s="47"/>
      <c r="BO51" s="47"/>
      <c r="BP51" s="47"/>
      <c r="BQ51" s="47"/>
      <c r="BR51" s="47"/>
      <c r="BS51" s="47"/>
      <c r="BT51" s="47"/>
    </row>
    <row r="52" spans="2:64" s="47" customFormat="1" ht="13.5" customHeight="1" hidden="1">
      <c r="B52" s="43"/>
      <c r="C52" s="40"/>
      <c r="D52" s="95"/>
      <c r="E52" s="20">
        <v>72.75</v>
      </c>
      <c r="F52" s="21">
        <v>-6.7</v>
      </c>
      <c r="G52" s="129"/>
      <c r="H52" s="22"/>
      <c r="I52" s="22"/>
      <c r="J52" s="22"/>
      <c r="K52" s="22"/>
      <c r="L52" s="22"/>
      <c r="M52" s="22"/>
      <c r="N52" s="22"/>
      <c r="O52" s="22"/>
      <c r="P52" s="22"/>
      <c r="Q52" s="23">
        <f t="shared" si="27"/>
        <v>0</v>
      </c>
      <c r="R52" s="22"/>
      <c r="S52" s="22"/>
      <c r="T52" s="22"/>
      <c r="U52" s="22"/>
      <c r="V52" s="22"/>
      <c r="W52" s="22"/>
      <c r="X52" s="22"/>
      <c r="Y52" s="22"/>
      <c r="Z52" s="22"/>
      <c r="AA52" s="6">
        <f t="shared" si="28"/>
        <v>0</v>
      </c>
      <c r="AB52" s="44">
        <f t="shared" si="29"/>
        <v>0</v>
      </c>
      <c r="AC52" s="130">
        <f t="shared" si="30"/>
        <v>0</v>
      </c>
      <c r="AD52" s="22"/>
      <c r="AE52" s="22"/>
      <c r="AF52" s="22"/>
      <c r="AG52" s="22"/>
      <c r="AH52" s="22"/>
      <c r="AI52" s="22"/>
      <c r="AJ52" s="22"/>
      <c r="AK52" s="22"/>
      <c r="AL52" s="22"/>
      <c r="AM52" s="51">
        <f t="shared" si="31"/>
        <v>0</v>
      </c>
      <c r="AN52" s="22"/>
      <c r="AO52" s="22"/>
      <c r="AP52" s="22"/>
      <c r="AQ52" s="22"/>
      <c r="AR52" s="22"/>
      <c r="AS52" s="22"/>
      <c r="AT52" s="22"/>
      <c r="AU52" s="22"/>
      <c r="AV52" s="22"/>
      <c r="AW52" s="51">
        <f t="shared" si="32"/>
        <v>0</v>
      </c>
      <c r="AX52" s="50">
        <f t="shared" si="33"/>
        <v>0</v>
      </c>
      <c r="AY52" s="140">
        <f t="shared" si="34"/>
        <v>0</v>
      </c>
      <c r="AZ52" s="44">
        <f t="shared" si="35"/>
        <v>0</v>
      </c>
      <c r="BA52" s="132">
        <f t="shared" si="36"/>
        <v>0</v>
      </c>
      <c r="BB52" s="147"/>
      <c r="BC52" s="35"/>
      <c r="BD52" s="30"/>
      <c r="BE52" s="30"/>
      <c r="BF52" s="153">
        <f t="shared" si="25"/>
        <v>0</v>
      </c>
      <c r="BG52" s="135">
        <f t="shared" si="37"/>
        <v>0</v>
      </c>
      <c r="BH52" s="136">
        <f t="shared" si="26"/>
        <v>0</v>
      </c>
      <c r="BI52" s="142">
        <f t="shared" si="38"/>
        <v>-124</v>
      </c>
      <c r="BJ52" s="138">
        <f t="shared" si="39"/>
        <v>0</v>
      </c>
      <c r="BK52" s="139">
        <f t="shared" si="40"/>
        <v>-136</v>
      </c>
      <c r="BL52" s="189">
        <f t="shared" si="41"/>
        <v>-56</v>
      </c>
    </row>
    <row r="53" spans="2:64" s="47" customFormat="1" ht="13.5" customHeight="1" hidden="1">
      <c r="B53" s="43"/>
      <c r="C53" s="40"/>
      <c r="D53" s="95"/>
      <c r="E53" s="20" t="s">
        <v>14</v>
      </c>
      <c r="F53" s="21">
        <v>-9.1</v>
      </c>
      <c r="G53" s="129"/>
      <c r="H53" s="22"/>
      <c r="I53" s="22"/>
      <c r="J53" s="22"/>
      <c r="K53" s="22"/>
      <c r="L53" s="22"/>
      <c r="M53" s="22"/>
      <c r="N53" s="22"/>
      <c r="O53" s="22"/>
      <c r="P53" s="22"/>
      <c r="Q53" s="23">
        <f t="shared" si="27"/>
        <v>0</v>
      </c>
      <c r="R53" s="22"/>
      <c r="S53" s="22"/>
      <c r="T53" s="22"/>
      <c r="U53" s="22"/>
      <c r="V53" s="22"/>
      <c r="W53" s="22"/>
      <c r="X53" s="22"/>
      <c r="Y53" s="22"/>
      <c r="Z53" s="22"/>
      <c r="AA53" s="6">
        <f t="shared" si="28"/>
        <v>0</v>
      </c>
      <c r="AB53" s="44">
        <f t="shared" si="29"/>
        <v>0</v>
      </c>
      <c r="AC53" s="130">
        <f t="shared" si="30"/>
        <v>0</v>
      </c>
      <c r="AD53" s="22"/>
      <c r="AE53" s="22"/>
      <c r="AF53" s="22"/>
      <c r="AG53" s="22"/>
      <c r="AH53" s="22"/>
      <c r="AI53" s="22"/>
      <c r="AJ53" s="22"/>
      <c r="AK53" s="22"/>
      <c r="AL53" s="22"/>
      <c r="AM53" s="144">
        <f t="shared" si="31"/>
        <v>0</v>
      </c>
      <c r="AN53" s="22"/>
      <c r="AO53" s="22"/>
      <c r="AP53" s="22"/>
      <c r="AQ53" s="22"/>
      <c r="AR53" s="22"/>
      <c r="AS53" s="22"/>
      <c r="AT53" s="22"/>
      <c r="AU53" s="22"/>
      <c r="AV53" s="22"/>
      <c r="AW53" s="144">
        <f t="shared" si="32"/>
        <v>0</v>
      </c>
      <c r="AX53" s="144">
        <f t="shared" si="33"/>
        <v>0</v>
      </c>
      <c r="AY53" s="78">
        <f t="shared" si="34"/>
        <v>0</v>
      </c>
      <c r="AZ53" s="44">
        <f t="shared" si="35"/>
        <v>0</v>
      </c>
      <c r="BA53" s="132">
        <f t="shared" si="36"/>
        <v>0</v>
      </c>
      <c r="BB53" s="147"/>
      <c r="BC53" s="35"/>
      <c r="BD53" s="30"/>
      <c r="BE53" s="30"/>
      <c r="BF53" s="153">
        <f t="shared" si="25"/>
        <v>0</v>
      </c>
      <c r="BG53" s="135">
        <f t="shared" si="37"/>
        <v>0</v>
      </c>
      <c r="BH53" s="136">
        <f t="shared" si="26"/>
        <v>0</v>
      </c>
      <c r="BI53" s="142">
        <f t="shared" si="38"/>
        <v>-124</v>
      </c>
      <c r="BJ53" s="138">
        <f t="shared" si="39"/>
        <v>0</v>
      </c>
      <c r="BK53" s="139">
        <f t="shared" si="40"/>
        <v>-136</v>
      </c>
      <c r="BL53" s="189">
        <f t="shared" si="41"/>
        <v>-56</v>
      </c>
    </row>
    <row r="54" spans="2:64" s="47" customFormat="1" ht="13.5" customHeight="1" hidden="1">
      <c r="B54" s="43"/>
      <c r="C54" s="40"/>
      <c r="D54" s="95"/>
      <c r="E54" s="20">
        <v>61.55</v>
      </c>
      <c r="F54" s="21">
        <v>-4.3</v>
      </c>
      <c r="G54" s="129"/>
      <c r="H54" s="22"/>
      <c r="I54" s="22"/>
      <c r="J54" s="22"/>
      <c r="K54" s="22"/>
      <c r="L54" s="22"/>
      <c r="M54" s="22"/>
      <c r="N54" s="22"/>
      <c r="O54" s="22"/>
      <c r="P54" s="22"/>
      <c r="Q54" s="23">
        <f t="shared" si="27"/>
        <v>0</v>
      </c>
      <c r="R54" s="22"/>
      <c r="S54" s="22"/>
      <c r="T54" s="22"/>
      <c r="U54" s="22"/>
      <c r="V54" s="22"/>
      <c r="W54" s="22"/>
      <c r="X54" s="22"/>
      <c r="Y54" s="22"/>
      <c r="Z54" s="22"/>
      <c r="AA54" s="6">
        <f t="shared" si="28"/>
        <v>0</v>
      </c>
      <c r="AB54" s="44">
        <f t="shared" si="29"/>
        <v>0</v>
      </c>
      <c r="AC54" s="130">
        <f t="shared" si="30"/>
        <v>0</v>
      </c>
      <c r="AD54" s="22"/>
      <c r="AE54" s="22"/>
      <c r="AF54" s="22"/>
      <c r="AG54" s="22"/>
      <c r="AH54" s="22"/>
      <c r="AI54" s="22"/>
      <c r="AJ54" s="22"/>
      <c r="AK54" s="22"/>
      <c r="AL54" s="22"/>
      <c r="AM54" s="51">
        <f t="shared" si="31"/>
        <v>0</v>
      </c>
      <c r="AN54" s="22"/>
      <c r="AO54" s="22"/>
      <c r="AP54" s="22"/>
      <c r="AQ54" s="22"/>
      <c r="AR54" s="22"/>
      <c r="AS54" s="22"/>
      <c r="AT54" s="22"/>
      <c r="AU54" s="22"/>
      <c r="AV54" s="22"/>
      <c r="AW54" s="51">
        <f t="shared" si="32"/>
        <v>0</v>
      </c>
      <c r="AX54" s="50">
        <f t="shared" si="33"/>
        <v>0</v>
      </c>
      <c r="AY54" s="140">
        <f t="shared" si="34"/>
        <v>0</v>
      </c>
      <c r="AZ54" s="44">
        <f t="shared" si="35"/>
        <v>0</v>
      </c>
      <c r="BA54" s="132">
        <f t="shared" si="36"/>
        <v>0</v>
      </c>
      <c r="BB54" s="147"/>
      <c r="BC54" s="35"/>
      <c r="BD54" s="30"/>
      <c r="BE54" s="30"/>
      <c r="BF54" s="153">
        <f t="shared" si="25"/>
        <v>0</v>
      </c>
      <c r="BG54" s="135">
        <f t="shared" si="37"/>
        <v>0</v>
      </c>
      <c r="BH54" s="136">
        <f t="shared" si="26"/>
        <v>0</v>
      </c>
      <c r="BI54" s="142">
        <f t="shared" si="38"/>
        <v>-124</v>
      </c>
      <c r="BJ54" s="138">
        <f t="shared" si="39"/>
        <v>0</v>
      </c>
      <c r="BK54" s="139">
        <f t="shared" si="40"/>
        <v>-136</v>
      </c>
      <c r="BL54" s="189">
        <f t="shared" si="41"/>
        <v>-56</v>
      </c>
    </row>
    <row r="55" spans="2:72" s="3" customFormat="1" ht="13.5" customHeight="1" hidden="1">
      <c r="B55" s="43"/>
      <c r="C55" s="40"/>
      <c r="D55" s="95"/>
      <c r="E55" s="20">
        <v>58.39</v>
      </c>
      <c r="F55" s="37">
        <v>-6</v>
      </c>
      <c r="G55" s="152"/>
      <c r="H55" s="22"/>
      <c r="I55" s="22"/>
      <c r="J55" s="22"/>
      <c r="K55" s="22"/>
      <c r="L55" s="22"/>
      <c r="M55" s="22"/>
      <c r="N55" s="22"/>
      <c r="O55" s="22"/>
      <c r="P55" s="22"/>
      <c r="Q55" s="23">
        <f t="shared" si="27"/>
        <v>0</v>
      </c>
      <c r="R55" s="22"/>
      <c r="S55" s="22"/>
      <c r="T55" s="22"/>
      <c r="U55" s="22"/>
      <c r="V55" s="22"/>
      <c r="W55" s="22"/>
      <c r="X55" s="22"/>
      <c r="Y55" s="22"/>
      <c r="Z55" s="22"/>
      <c r="AA55" s="6">
        <f t="shared" si="28"/>
        <v>0</v>
      </c>
      <c r="AB55" s="44">
        <f t="shared" si="29"/>
        <v>0</v>
      </c>
      <c r="AC55" s="130">
        <f t="shared" si="30"/>
        <v>0</v>
      </c>
      <c r="AD55" s="22"/>
      <c r="AE55" s="22"/>
      <c r="AF55" s="22"/>
      <c r="AG55" s="22"/>
      <c r="AH55" s="22"/>
      <c r="AI55" s="22"/>
      <c r="AJ55" s="22"/>
      <c r="AK55" s="22"/>
      <c r="AL55" s="22"/>
      <c r="AM55" s="144">
        <f t="shared" si="31"/>
        <v>0</v>
      </c>
      <c r="AN55" s="22"/>
      <c r="AO55" s="22"/>
      <c r="AP55" s="22"/>
      <c r="AQ55" s="22"/>
      <c r="AR55" s="22"/>
      <c r="AS55" s="22"/>
      <c r="AT55" s="22"/>
      <c r="AU55" s="22"/>
      <c r="AV55" s="22"/>
      <c r="AW55" s="144">
        <f t="shared" si="32"/>
        <v>0</v>
      </c>
      <c r="AX55" s="144">
        <f t="shared" si="33"/>
        <v>0</v>
      </c>
      <c r="AY55" s="78">
        <f t="shared" si="34"/>
        <v>0</v>
      </c>
      <c r="AZ55" s="44">
        <f t="shared" si="35"/>
        <v>0</v>
      </c>
      <c r="BA55" s="132">
        <f t="shared" si="36"/>
        <v>0</v>
      </c>
      <c r="BB55" s="147"/>
      <c r="BC55" s="35"/>
      <c r="BD55" s="35"/>
      <c r="BE55" s="30"/>
      <c r="BF55" s="153">
        <f t="shared" si="25"/>
        <v>0</v>
      </c>
      <c r="BG55" s="135">
        <f t="shared" si="37"/>
        <v>0</v>
      </c>
      <c r="BH55" s="136">
        <f t="shared" si="26"/>
        <v>0</v>
      </c>
      <c r="BI55" s="142">
        <f t="shared" si="38"/>
        <v>-124</v>
      </c>
      <c r="BJ55" s="138">
        <f t="shared" si="39"/>
        <v>0</v>
      </c>
      <c r="BK55" s="139">
        <f t="shared" si="40"/>
        <v>-136</v>
      </c>
      <c r="BL55" s="189">
        <f t="shared" si="41"/>
        <v>-56</v>
      </c>
      <c r="BM55" s="47"/>
      <c r="BN55" s="47"/>
      <c r="BO55" s="47"/>
      <c r="BP55" s="47"/>
      <c r="BQ55" s="47"/>
      <c r="BR55" s="47"/>
      <c r="BS55" s="47"/>
      <c r="BT55" s="47"/>
    </row>
    <row r="56" spans="2:64" s="3" customFormat="1" ht="13.5" customHeight="1" hidden="1">
      <c r="B56" s="43"/>
      <c r="C56" s="40"/>
      <c r="D56" s="95"/>
      <c r="E56" s="20" t="s">
        <v>14</v>
      </c>
      <c r="F56" s="21" t="s">
        <v>14</v>
      </c>
      <c r="G56" s="129"/>
      <c r="H56" s="22"/>
      <c r="I56" s="22"/>
      <c r="J56" s="22"/>
      <c r="K56" s="22"/>
      <c r="L56" s="22"/>
      <c r="M56" s="22"/>
      <c r="N56" s="22"/>
      <c r="O56" s="22"/>
      <c r="P56" s="22"/>
      <c r="Q56" s="23">
        <f t="shared" si="27"/>
        <v>0</v>
      </c>
      <c r="R56" s="22"/>
      <c r="S56" s="22"/>
      <c r="T56" s="22"/>
      <c r="U56" s="22"/>
      <c r="V56" s="22"/>
      <c r="W56" s="22"/>
      <c r="X56" s="22"/>
      <c r="Y56" s="22"/>
      <c r="Z56" s="22"/>
      <c r="AA56" s="6">
        <f t="shared" si="28"/>
        <v>0</v>
      </c>
      <c r="AB56" s="44">
        <f t="shared" si="29"/>
        <v>0</v>
      </c>
      <c r="AC56" s="130">
        <f t="shared" si="30"/>
        <v>0</v>
      </c>
      <c r="AD56" s="22"/>
      <c r="AE56" s="22"/>
      <c r="AF56" s="22"/>
      <c r="AG56" s="22"/>
      <c r="AH56" s="22"/>
      <c r="AI56" s="22"/>
      <c r="AJ56" s="22"/>
      <c r="AK56" s="22"/>
      <c r="AL56" s="22"/>
      <c r="AM56" s="51">
        <f t="shared" si="31"/>
        <v>0</v>
      </c>
      <c r="AN56" s="22"/>
      <c r="AO56" s="22"/>
      <c r="AP56" s="22"/>
      <c r="AQ56" s="22"/>
      <c r="AR56" s="22"/>
      <c r="AS56" s="22"/>
      <c r="AT56" s="22"/>
      <c r="AU56" s="22"/>
      <c r="AV56" s="22"/>
      <c r="AW56" s="51">
        <f t="shared" si="32"/>
        <v>0</v>
      </c>
      <c r="AX56" s="50">
        <f t="shared" si="33"/>
        <v>0</v>
      </c>
      <c r="AY56" s="140">
        <f t="shared" si="34"/>
        <v>0</v>
      </c>
      <c r="AZ56" s="44">
        <f t="shared" si="35"/>
        <v>0</v>
      </c>
      <c r="BA56" s="132">
        <f t="shared" si="36"/>
        <v>0</v>
      </c>
      <c r="BB56" s="147"/>
      <c r="BC56" s="35"/>
      <c r="BD56" s="30"/>
      <c r="BE56" s="30"/>
      <c r="BF56" s="153">
        <f t="shared" si="25"/>
        <v>0</v>
      </c>
      <c r="BG56" s="135">
        <f t="shared" si="37"/>
        <v>0</v>
      </c>
      <c r="BH56" s="136">
        <f t="shared" si="26"/>
        <v>0</v>
      </c>
      <c r="BI56" s="142">
        <f t="shared" si="38"/>
        <v>-124</v>
      </c>
      <c r="BJ56" s="138">
        <f t="shared" si="39"/>
        <v>0</v>
      </c>
      <c r="BK56" s="139">
        <f t="shared" si="40"/>
        <v>-136</v>
      </c>
      <c r="BL56" s="189">
        <f t="shared" si="41"/>
        <v>-56</v>
      </c>
    </row>
    <row r="57" spans="2:64" s="47" customFormat="1" ht="13.5" customHeight="1" hidden="1">
      <c r="B57" s="39"/>
      <c r="C57" s="40"/>
      <c r="D57" s="95"/>
      <c r="E57" s="38">
        <v>51.84</v>
      </c>
      <c r="F57" s="84">
        <v>-13.4</v>
      </c>
      <c r="G57" s="154"/>
      <c r="H57" s="144"/>
      <c r="I57" s="144"/>
      <c r="J57" s="144"/>
      <c r="K57" s="144"/>
      <c r="L57" s="144"/>
      <c r="M57" s="144"/>
      <c r="N57" s="144"/>
      <c r="O57" s="144"/>
      <c r="P57" s="144"/>
      <c r="Q57" s="31">
        <f t="shared" si="27"/>
        <v>0</v>
      </c>
      <c r="R57" s="144"/>
      <c r="S57" s="144"/>
      <c r="T57" s="144"/>
      <c r="U57" s="144"/>
      <c r="V57" s="144"/>
      <c r="W57" s="144"/>
      <c r="X57" s="144"/>
      <c r="Y57" s="144"/>
      <c r="Z57" s="144"/>
      <c r="AA57" s="155">
        <f t="shared" si="28"/>
        <v>0</v>
      </c>
      <c r="AB57" s="156">
        <f t="shared" si="29"/>
        <v>0</v>
      </c>
      <c r="AC57" s="157">
        <f t="shared" si="30"/>
        <v>0</v>
      </c>
      <c r="AD57" s="144"/>
      <c r="AE57" s="144"/>
      <c r="AF57" s="144"/>
      <c r="AG57" s="144"/>
      <c r="AH57" s="144"/>
      <c r="AI57" s="144"/>
      <c r="AJ57" s="144"/>
      <c r="AK57" s="144"/>
      <c r="AL57" s="144"/>
      <c r="AM57" s="144">
        <f t="shared" si="31"/>
        <v>0</v>
      </c>
      <c r="AN57" s="144"/>
      <c r="AO57" s="144"/>
      <c r="AP57" s="144"/>
      <c r="AQ57" s="144"/>
      <c r="AR57" s="144"/>
      <c r="AS57" s="144"/>
      <c r="AT57" s="144"/>
      <c r="AU57" s="144"/>
      <c r="AV57" s="144"/>
      <c r="AW57" s="144">
        <f t="shared" si="32"/>
        <v>0</v>
      </c>
      <c r="AX57" s="144">
        <f t="shared" si="33"/>
        <v>0</v>
      </c>
      <c r="AY57" s="140">
        <f t="shared" si="34"/>
        <v>0</v>
      </c>
      <c r="AZ57" s="156">
        <f t="shared" si="35"/>
        <v>0</v>
      </c>
      <c r="BA57" s="158">
        <f t="shared" si="36"/>
        <v>0</v>
      </c>
      <c r="BB57" s="146"/>
      <c r="BC57" s="159"/>
      <c r="BD57" s="148"/>
      <c r="BE57" s="148"/>
      <c r="BF57" s="153">
        <f t="shared" si="25"/>
        <v>0</v>
      </c>
      <c r="BG57" s="135">
        <f t="shared" si="37"/>
        <v>0</v>
      </c>
      <c r="BH57" s="150">
        <f t="shared" si="26"/>
        <v>0</v>
      </c>
      <c r="BI57" s="160">
        <f t="shared" si="38"/>
        <v>-124</v>
      </c>
      <c r="BJ57" s="138">
        <f t="shared" si="39"/>
        <v>0</v>
      </c>
      <c r="BK57" s="139">
        <f t="shared" si="40"/>
        <v>-136</v>
      </c>
      <c r="BL57" s="189">
        <f t="shared" si="41"/>
        <v>-56</v>
      </c>
    </row>
    <row r="58" spans="2:64" s="47" customFormat="1" ht="13.5" customHeight="1">
      <c r="B58" s="43"/>
      <c r="C58" s="40"/>
      <c r="D58" s="95"/>
      <c r="E58" s="20" t="s">
        <v>14</v>
      </c>
      <c r="F58" s="21" t="s">
        <v>14</v>
      </c>
      <c r="G58" s="129"/>
      <c r="H58" s="22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f t="shared" si="27"/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6">
        <f t="shared" si="28"/>
        <v>0</v>
      </c>
      <c r="AB58" s="44">
        <f t="shared" si="29"/>
        <v>0</v>
      </c>
      <c r="AC58" s="130">
        <f t="shared" si="30"/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144">
        <f t="shared" si="31"/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  <c r="AT58" s="23">
        <v>0</v>
      </c>
      <c r="AU58" s="23">
        <v>0</v>
      </c>
      <c r="AV58" s="23">
        <v>0</v>
      </c>
      <c r="AW58" s="144">
        <f t="shared" si="32"/>
        <v>0</v>
      </c>
      <c r="AX58" s="144">
        <f t="shared" si="33"/>
        <v>0</v>
      </c>
      <c r="AY58" s="140">
        <f t="shared" si="34"/>
        <v>0</v>
      </c>
      <c r="AZ58" s="44">
        <f t="shared" si="35"/>
        <v>0</v>
      </c>
      <c r="BA58" s="132">
        <f t="shared" si="36"/>
        <v>0</v>
      </c>
      <c r="BB58" s="147"/>
      <c r="BC58" s="35"/>
      <c r="BD58" s="30"/>
      <c r="BE58" s="30"/>
      <c r="BF58" s="153">
        <f t="shared" si="25"/>
        <v>0</v>
      </c>
      <c r="BG58" s="135">
        <f t="shared" si="37"/>
        <v>0</v>
      </c>
      <c r="BH58" s="136">
        <f t="shared" si="26"/>
        <v>0</v>
      </c>
      <c r="BI58" s="142"/>
      <c r="BJ58" s="138">
        <f>AX58+BD58</f>
        <v>0</v>
      </c>
      <c r="BK58" s="161"/>
      <c r="BL58" s="189"/>
    </row>
    <row r="59" spans="1:64" s="47" customFormat="1" ht="9.75" customHeight="1">
      <c r="A59" s="83"/>
      <c r="B59" s="76"/>
      <c r="C59" s="75"/>
      <c r="D59" s="76"/>
      <c r="E59" s="61"/>
      <c r="F59" s="62"/>
      <c r="G59" s="77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78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78"/>
      <c r="AZ59" s="54"/>
      <c r="BA59" s="79"/>
      <c r="BB59" s="60"/>
      <c r="BC59" s="53"/>
      <c r="BD59" s="53"/>
      <c r="BE59" s="53"/>
      <c r="BF59" s="80"/>
      <c r="BG59" s="80"/>
      <c r="BH59" s="81"/>
      <c r="BI59" s="82"/>
      <c r="BJ59" s="81"/>
      <c r="BK59" s="82"/>
      <c r="BL59" s="19"/>
    </row>
    <row r="60" spans="2:64" s="3" customFormat="1" ht="18" customHeight="1">
      <c r="B60" s="63" t="s">
        <v>36</v>
      </c>
      <c r="C60" s="64"/>
      <c r="D60" s="65"/>
      <c r="E60" s="14"/>
      <c r="F60" s="16"/>
      <c r="G60" s="59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6"/>
      <c r="AB60" s="6"/>
      <c r="AC60" s="6"/>
      <c r="AZ60" s="54"/>
      <c r="BA60" s="5"/>
      <c r="BB60" s="60"/>
      <c r="BC60" s="4"/>
      <c r="BD60" s="4"/>
      <c r="BE60" s="4"/>
      <c r="BF60" s="57"/>
      <c r="BG60" s="57"/>
      <c r="BI60" s="52"/>
      <c r="BK60" s="52"/>
      <c r="BL60" s="18"/>
    </row>
    <row r="61" spans="2:64" s="3" customFormat="1" ht="13.5" customHeight="1">
      <c r="B61" s="66"/>
      <c r="C61" s="191" t="s">
        <v>25</v>
      </c>
      <c r="D61" s="194" t="s">
        <v>3</v>
      </c>
      <c r="E61" s="15"/>
      <c r="F61" s="17"/>
      <c r="G61" s="197" t="s">
        <v>55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116"/>
      <c r="AB61" s="212" t="s">
        <v>17</v>
      </c>
      <c r="AC61" s="2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215" t="s">
        <v>22</v>
      </c>
      <c r="AY61" s="215"/>
      <c r="AZ61" s="214" t="s">
        <v>16</v>
      </c>
      <c r="BA61" s="217"/>
      <c r="BB61" s="58"/>
      <c r="BC61" s="7"/>
      <c r="BD61" s="7"/>
      <c r="BE61" s="7"/>
      <c r="BF61" s="56" t="s">
        <v>12</v>
      </c>
      <c r="BG61" s="56"/>
      <c r="BH61" s="214" t="s">
        <v>23</v>
      </c>
      <c r="BI61" s="215"/>
      <c r="BJ61" s="215"/>
      <c r="BK61" s="215"/>
      <c r="BL61" s="200" t="s">
        <v>48</v>
      </c>
    </row>
    <row r="62" spans="2:64" s="3" customFormat="1" ht="13.5" customHeight="1">
      <c r="B62" s="67" t="s">
        <v>0</v>
      </c>
      <c r="C62" s="192"/>
      <c r="D62" s="195"/>
      <c r="E62" s="24" t="s">
        <v>11</v>
      </c>
      <c r="F62" s="25" t="s">
        <v>9</v>
      </c>
      <c r="G62" s="198"/>
      <c r="H62" s="9">
        <v>1</v>
      </c>
      <c r="I62" s="8">
        <v>2</v>
      </c>
      <c r="J62" s="8">
        <v>3</v>
      </c>
      <c r="K62" s="8">
        <v>4</v>
      </c>
      <c r="L62" s="8">
        <v>5</v>
      </c>
      <c r="M62" s="8">
        <v>6</v>
      </c>
      <c r="N62" s="8">
        <v>7</v>
      </c>
      <c r="O62" s="8">
        <v>8</v>
      </c>
      <c r="P62" s="8">
        <v>9</v>
      </c>
      <c r="Q62" s="8" t="s">
        <v>16</v>
      </c>
      <c r="R62" s="8">
        <v>10</v>
      </c>
      <c r="S62" s="8">
        <v>11</v>
      </c>
      <c r="T62" s="8">
        <v>12</v>
      </c>
      <c r="U62" s="8">
        <v>13</v>
      </c>
      <c r="V62" s="8">
        <v>14</v>
      </c>
      <c r="W62" s="8">
        <v>15</v>
      </c>
      <c r="X62" s="8">
        <v>16</v>
      </c>
      <c r="Y62" s="8">
        <v>17</v>
      </c>
      <c r="Z62" s="8">
        <v>18</v>
      </c>
      <c r="AA62" s="48" t="s">
        <v>16</v>
      </c>
      <c r="AB62" s="28" t="s">
        <v>18</v>
      </c>
      <c r="AC62" s="49" t="s">
        <v>19</v>
      </c>
      <c r="AD62" s="8">
        <v>1</v>
      </c>
      <c r="AE62" s="8">
        <v>2</v>
      </c>
      <c r="AF62" s="8">
        <v>3</v>
      </c>
      <c r="AG62" s="8">
        <v>4</v>
      </c>
      <c r="AH62" s="8">
        <v>5</v>
      </c>
      <c r="AI62" s="8">
        <v>6</v>
      </c>
      <c r="AJ62" s="8">
        <v>7</v>
      </c>
      <c r="AK62" s="8">
        <v>8</v>
      </c>
      <c r="AL62" s="8">
        <v>9</v>
      </c>
      <c r="AM62" s="8" t="s">
        <v>16</v>
      </c>
      <c r="AN62" s="8">
        <v>10</v>
      </c>
      <c r="AO62" s="8">
        <v>11</v>
      </c>
      <c r="AP62" s="8">
        <v>12</v>
      </c>
      <c r="AQ62" s="8">
        <v>13</v>
      </c>
      <c r="AR62" s="8">
        <v>14</v>
      </c>
      <c r="AS62" s="8">
        <v>15</v>
      </c>
      <c r="AT62" s="8">
        <v>16</v>
      </c>
      <c r="AU62" s="8">
        <v>17</v>
      </c>
      <c r="AV62" s="8">
        <v>18</v>
      </c>
      <c r="AW62" s="8" t="s">
        <v>16</v>
      </c>
      <c r="AX62" s="9" t="s">
        <v>20</v>
      </c>
      <c r="AY62" s="48" t="s">
        <v>21</v>
      </c>
      <c r="AZ62" s="28" t="s">
        <v>20</v>
      </c>
      <c r="BA62" s="49" t="s">
        <v>21</v>
      </c>
      <c r="BB62" s="118" t="s">
        <v>12</v>
      </c>
      <c r="BC62" s="8">
        <v>1</v>
      </c>
      <c r="BD62" s="9">
        <v>2</v>
      </c>
      <c r="BE62" s="9">
        <v>3</v>
      </c>
      <c r="BF62" s="119" t="s">
        <v>20</v>
      </c>
      <c r="BG62" s="120" t="s">
        <v>19</v>
      </c>
      <c r="BH62" s="10" t="s">
        <v>24</v>
      </c>
      <c r="BI62" s="121"/>
      <c r="BJ62" s="45" t="s">
        <v>26</v>
      </c>
      <c r="BK62" s="122"/>
      <c r="BL62" s="201"/>
    </row>
    <row r="63" spans="2:64" s="3" customFormat="1" ht="13.5" customHeight="1" thickBot="1">
      <c r="B63" s="68"/>
      <c r="C63" s="193"/>
      <c r="D63" s="196"/>
      <c r="E63" s="26" t="s">
        <v>15</v>
      </c>
      <c r="F63" s="27" t="s">
        <v>13</v>
      </c>
      <c r="G63" s="199"/>
      <c r="H63" s="12">
        <v>3</v>
      </c>
      <c r="I63" s="11">
        <v>3</v>
      </c>
      <c r="J63" s="11">
        <v>4</v>
      </c>
      <c r="K63" s="11">
        <v>3</v>
      </c>
      <c r="L63" s="11">
        <v>3</v>
      </c>
      <c r="M63" s="11">
        <v>3</v>
      </c>
      <c r="N63" s="11">
        <v>3</v>
      </c>
      <c r="O63" s="11">
        <v>3</v>
      </c>
      <c r="P63" s="11">
        <v>3</v>
      </c>
      <c r="Q63" s="11">
        <f aca="true" t="shared" si="42" ref="Q63:Q70">SUM(H63:P63)</f>
        <v>28</v>
      </c>
      <c r="R63" s="11">
        <v>3</v>
      </c>
      <c r="S63" s="11">
        <v>3</v>
      </c>
      <c r="T63" s="11">
        <v>4</v>
      </c>
      <c r="U63" s="11">
        <v>3</v>
      </c>
      <c r="V63" s="11">
        <v>3</v>
      </c>
      <c r="W63" s="11">
        <v>3</v>
      </c>
      <c r="X63" s="11">
        <v>3</v>
      </c>
      <c r="Y63" s="11">
        <v>3</v>
      </c>
      <c r="Z63" s="11">
        <v>3</v>
      </c>
      <c r="AA63" s="123">
        <f aca="true" t="shared" si="43" ref="AA63:AA70">SUM(R63:Z63)</f>
        <v>28</v>
      </c>
      <c r="AB63" s="124">
        <f aca="true" t="shared" si="44" ref="AB63:AB70">AA63+Q63</f>
        <v>56</v>
      </c>
      <c r="AC63" s="55" t="s">
        <v>47</v>
      </c>
      <c r="AD63" s="11">
        <v>3</v>
      </c>
      <c r="AE63" s="11">
        <v>3</v>
      </c>
      <c r="AF63" s="11">
        <v>3</v>
      </c>
      <c r="AG63" s="11">
        <v>4</v>
      </c>
      <c r="AH63" s="11">
        <v>3</v>
      </c>
      <c r="AI63" s="11">
        <v>3</v>
      </c>
      <c r="AJ63" s="11">
        <v>3</v>
      </c>
      <c r="AK63" s="11">
        <v>3</v>
      </c>
      <c r="AL63" s="11">
        <v>3</v>
      </c>
      <c r="AM63" s="11">
        <f aca="true" t="shared" si="45" ref="AM63:AM70">SUM(AD63:AL63)</f>
        <v>28</v>
      </c>
      <c r="AN63" s="11">
        <v>3</v>
      </c>
      <c r="AO63" s="11">
        <v>3</v>
      </c>
      <c r="AP63" s="11">
        <v>4</v>
      </c>
      <c r="AQ63" s="11">
        <v>3</v>
      </c>
      <c r="AR63" s="11">
        <v>3</v>
      </c>
      <c r="AS63" s="11">
        <v>3</v>
      </c>
      <c r="AT63" s="11">
        <v>3</v>
      </c>
      <c r="AU63" s="11">
        <v>3</v>
      </c>
      <c r="AV63" s="11">
        <v>3</v>
      </c>
      <c r="AW63" s="11">
        <f aca="true" t="shared" si="46" ref="AW63:AW70">SUM(AN63:AV63)</f>
        <v>28</v>
      </c>
      <c r="AX63" s="12">
        <v>54</v>
      </c>
      <c r="AY63" s="123" t="s">
        <v>47</v>
      </c>
      <c r="AZ63" s="124">
        <f aca="true" t="shared" si="47" ref="AZ63:AZ70">AX63+AB63</f>
        <v>110</v>
      </c>
      <c r="BA63" s="125" t="s">
        <v>47</v>
      </c>
      <c r="BB63" s="126" t="s">
        <v>27</v>
      </c>
      <c r="BC63" s="46">
        <v>4</v>
      </c>
      <c r="BD63" s="29">
        <v>4</v>
      </c>
      <c r="BE63" s="29">
        <v>4</v>
      </c>
      <c r="BF63" s="127">
        <f aca="true" t="shared" si="48" ref="BF63:BF79">SUM(BC63:BE63)</f>
        <v>12</v>
      </c>
      <c r="BG63" s="128" t="s">
        <v>47</v>
      </c>
      <c r="BH63" s="203">
        <f aca="true" t="shared" si="49" ref="BH63:BH79">AZ63+BF63</f>
        <v>122</v>
      </c>
      <c r="BI63" s="204"/>
      <c r="BJ63" s="205" t="s">
        <v>47</v>
      </c>
      <c r="BK63" s="216"/>
      <c r="BL63" s="202"/>
    </row>
    <row r="64" spans="2:68" s="3" customFormat="1" ht="13.5" customHeight="1" thickTop="1">
      <c r="B64" s="99">
        <v>1</v>
      </c>
      <c r="C64" s="91" t="s">
        <v>54</v>
      </c>
      <c r="D64" s="92" t="s">
        <v>28</v>
      </c>
      <c r="E64" s="20" t="s">
        <v>14</v>
      </c>
      <c r="F64" s="21" t="s">
        <v>14</v>
      </c>
      <c r="G64" s="162">
        <v>15</v>
      </c>
      <c r="H64" s="22">
        <v>7</v>
      </c>
      <c r="I64" s="22">
        <v>4</v>
      </c>
      <c r="J64" s="22">
        <v>4</v>
      </c>
      <c r="K64" s="22">
        <v>4</v>
      </c>
      <c r="L64" s="22">
        <v>4</v>
      </c>
      <c r="M64" s="22">
        <v>4</v>
      </c>
      <c r="N64" s="22">
        <v>5</v>
      </c>
      <c r="O64" s="22">
        <v>3</v>
      </c>
      <c r="P64" s="22">
        <v>4</v>
      </c>
      <c r="Q64" s="23">
        <f t="shared" si="42"/>
        <v>39</v>
      </c>
      <c r="R64" s="22">
        <v>5</v>
      </c>
      <c r="S64" s="22">
        <v>4</v>
      </c>
      <c r="T64" s="22">
        <v>5</v>
      </c>
      <c r="U64" s="22">
        <v>5</v>
      </c>
      <c r="V64" s="22">
        <v>4</v>
      </c>
      <c r="W64" s="22">
        <v>4</v>
      </c>
      <c r="X64" s="22">
        <v>6</v>
      </c>
      <c r="Y64" s="22">
        <v>4</v>
      </c>
      <c r="Z64" s="22">
        <v>4</v>
      </c>
      <c r="AA64" s="6">
        <f t="shared" si="43"/>
        <v>41</v>
      </c>
      <c r="AB64" s="44">
        <f t="shared" si="44"/>
        <v>80</v>
      </c>
      <c r="AC64" s="130">
        <f aca="true" t="shared" si="50" ref="AC64:AC70">AB64-G64</f>
        <v>65</v>
      </c>
      <c r="AD64" s="22">
        <v>2</v>
      </c>
      <c r="AE64" s="22">
        <v>3</v>
      </c>
      <c r="AF64" s="22">
        <v>4</v>
      </c>
      <c r="AG64" s="22">
        <v>4</v>
      </c>
      <c r="AH64" s="22">
        <v>4</v>
      </c>
      <c r="AI64" s="22">
        <v>4</v>
      </c>
      <c r="AJ64" s="22">
        <v>3</v>
      </c>
      <c r="AK64" s="22">
        <v>2</v>
      </c>
      <c r="AL64" s="22">
        <v>5</v>
      </c>
      <c r="AM64" s="144">
        <f t="shared" si="45"/>
        <v>31</v>
      </c>
      <c r="AN64" s="22">
        <v>3</v>
      </c>
      <c r="AO64" s="22">
        <v>4</v>
      </c>
      <c r="AP64" s="22">
        <v>4</v>
      </c>
      <c r="AQ64" s="22">
        <v>4</v>
      </c>
      <c r="AR64" s="22">
        <v>4</v>
      </c>
      <c r="AS64" s="22">
        <v>4</v>
      </c>
      <c r="AT64" s="22">
        <v>4</v>
      </c>
      <c r="AU64" s="22">
        <v>3</v>
      </c>
      <c r="AV64" s="22">
        <v>5</v>
      </c>
      <c r="AW64" s="144">
        <f t="shared" si="46"/>
        <v>35</v>
      </c>
      <c r="AX64" s="144">
        <f aca="true" t="shared" si="51" ref="AX64:AX70">AM64+AW64</f>
        <v>66</v>
      </c>
      <c r="AY64" s="140">
        <f aca="true" t="shared" si="52" ref="AY64:AY70">AX64-G64</f>
        <v>51</v>
      </c>
      <c r="AZ64" s="44">
        <f t="shared" si="47"/>
        <v>146</v>
      </c>
      <c r="BA64" s="132">
        <f aca="true" t="shared" si="53" ref="BA64:BA70">AC64+AY64</f>
        <v>116</v>
      </c>
      <c r="BB64" s="133">
        <v>5</v>
      </c>
      <c r="BC64" s="30">
        <v>5</v>
      </c>
      <c r="BD64" s="30">
        <v>4</v>
      </c>
      <c r="BE64" s="163">
        <v>3</v>
      </c>
      <c r="BF64" s="134">
        <f t="shared" si="48"/>
        <v>12</v>
      </c>
      <c r="BG64" s="135">
        <f aca="true" t="shared" si="54" ref="BG64:BG70">BF64-BB64</f>
        <v>7</v>
      </c>
      <c r="BH64" s="136">
        <f t="shared" si="49"/>
        <v>158</v>
      </c>
      <c r="BI64" s="142">
        <f>BH64-122</f>
        <v>36</v>
      </c>
      <c r="BJ64" s="138">
        <f aca="true" t="shared" si="55" ref="BJ64:BJ70">BA64+BG64</f>
        <v>123</v>
      </c>
      <c r="BK64" s="139">
        <f>BJ64-(122)</f>
        <v>1</v>
      </c>
      <c r="BL64" s="188">
        <f aca="true" t="shared" si="56" ref="BL64:BL69">(AZ64-110)/2</f>
        <v>18</v>
      </c>
      <c r="BM64" s="47"/>
      <c r="BN64" s="47"/>
      <c r="BO64" s="47"/>
      <c r="BP64" s="47"/>
    </row>
    <row r="65" spans="1:70" s="47" customFormat="1" ht="13.5" customHeight="1">
      <c r="A65" s="3"/>
      <c r="B65" s="99">
        <v>2</v>
      </c>
      <c r="C65" s="40" t="s">
        <v>30</v>
      </c>
      <c r="D65" s="95" t="s">
        <v>10</v>
      </c>
      <c r="E65" s="20">
        <v>50.68</v>
      </c>
      <c r="F65" s="21">
        <v>-13.7</v>
      </c>
      <c r="G65" s="162">
        <v>4</v>
      </c>
      <c r="H65" s="22">
        <v>5</v>
      </c>
      <c r="I65" s="22">
        <v>3</v>
      </c>
      <c r="J65" s="22">
        <v>4</v>
      </c>
      <c r="K65" s="22">
        <v>4</v>
      </c>
      <c r="L65" s="22">
        <v>7</v>
      </c>
      <c r="M65" s="22">
        <v>3</v>
      </c>
      <c r="N65" s="22">
        <v>3</v>
      </c>
      <c r="O65" s="22">
        <v>4</v>
      </c>
      <c r="P65" s="22">
        <v>4</v>
      </c>
      <c r="Q65" s="23">
        <f t="shared" si="42"/>
        <v>37</v>
      </c>
      <c r="R65" s="22">
        <v>4</v>
      </c>
      <c r="S65" s="22">
        <v>4</v>
      </c>
      <c r="T65" s="22">
        <v>4</v>
      </c>
      <c r="U65" s="22">
        <v>4</v>
      </c>
      <c r="V65" s="22">
        <v>4</v>
      </c>
      <c r="W65" s="22">
        <v>5</v>
      </c>
      <c r="X65" s="22">
        <v>5</v>
      </c>
      <c r="Y65" s="22">
        <v>4</v>
      </c>
      <c r="Z65" s="22">
        <v>4</v>
      </c>
      <c r="AA65" s="6">
        <f t="shared" si="43"/>
        <v>38</v>
      </c>
      <c r="AB65" s="44">
        <f t="shared" si="44"/>
        <v>75</v>
      </c>
      <c r="AC65" s="130">
        <f t="shared" si="50"/>
        <v>71</v>
      </c>
      <c r="AD65" s="22">
        <v>3</v>
      </c>
      <c r="AE65" s="22">
        <v>3</v>
      </c>
      <c r="AF65" s="22">
        <v>4</v>
      </c>
      <c r="AG65" s="22">
        <v>4</v>
      </c>
      <c r="AH65" s="22">
        <v>3</v>
      </c>
      <c r="AI65" s="22">
        <v>3</v>
      </c>
      <c r="AJ65" s="22">
        <v>3</v>
      </c>
      <c r="AK65" s="22">
        <v>2</v>
      </c>
      <c r="AL65" s="22">
        <v>5</v>
      </c>
      <c r="AM65" s="51">
        <f t="shared" si="45"/>
        <v>30</v>
      </c>
      <c r="AN65" s="22">
        <v>3</v>
      </c>
      <c r="AO65" s="22">
        <v>3</v>
      </c>
      <c r="AP65" s="22">
        <v>2</v>
      </c>
      <c r="AQ65" s="22">
        <v>3</v>
      </c>
      <c r="AR65" s="22">
        <v>3</v>
      </c>
      <c r="AS65" s="22">
        <v>3</v>
      </c>
      <c r="AT65" s="22">
        <v>3</v>
      </c>
      <c r="AU65" s="22">
        <v>3</v>
      </c>
      <c r="AV65" s="22">
        <v>4</v>
      </c>
      <c r="AW65" s="51">
        <f t="shared" si="46"/>
        <v>27</v>
      </c>
      <c r="AX65" s="50">
        <f t="shared" si="51"/>
        <v>57</v>
      </c>
      <c r="AY65" s="140">
        <f t="shared" si="52"/>
        <v>53</v>
      </c>
      <c r="AZ65" s="44">
        <f t="shared" si="47"/>
        <v>132</v>
      </c>
      <c r="BA65" s="132">
        <f t="shared" si="53"/>
        <v>124</v>
      </c>
      <c r="BB65" s="133">
        <v>1</v>
      </c>
      <c r="BC65" s="22">
        <v>5</v>
      </c>
      <c r="BD65" s="22">
        <v>3</v>
      </c>
      <c r="BE65" s="22">
        <v>4</v>
      </c>
      <c r="BF65" s="141">
        <f t="shared" si="48"/>
        <v>12</v>
      </c>
      <c r="BG65" s="135">
        <f t="shared" si="54"/>
        <v>11</v>
      </c>
      <c r="BH65" s="136">
        <f t="shared" si="49"/>
        <v>144</v>
      </c>
      <c r="BI65" s="142">
        <f aca="true" t="shared" si="57" ref="BI65:BI70">BH65-122</f>
        <v>22</v>
      </c>
      <c r="BJ65" s="138">
        <f t="shared" si="55"/>
        <v>135</v>
      </c>
      <c r="BK65" s="139">
        <f>BJ65-(122)</f>
        <v>13</v>
      </c>
      <c r="BL65" s="188">
        <f t="shared" si="56"/>
        <v>11</v>
      </c>
      <c r="BM65" s="3"/>
      <c r="BN65" s="3"/>
      <c r="BO65" s="3"/>
      <c r="BP65" s="3"/>
      <c r="BQ65" s="3"/>
      <c r="BR65" s="3"/>
    </row>
    <row r="66" spans="2:68" s="47" customFormat="1" ht="13.5" customHeight="1">
      <c r="B66" s="99">
        <v>3</v>
      </c>
      <c r="C66" s="91" t="s">
        <v>49</v>
      </c>
      <c r="D66" s="92" t="s">
        <v>50</v>
      </c>
      <c r="E66" s="36">
        <v>48.57</v>
      </c>
      <c r="F66" s="21">
        <v>-15.2</v>
      </c>
      <c r="G66" s="162">
        <v>35</v>
      </c>
      <c r="H66" s="22">
        <v>5</v>
      </c>
      <c r="I66" s="22">
        <v>5</v>
      </c>
      <c r="J66" s="22">
        <v>6</v>
      </c>
      <c r="K66" s="22">
        <v>9</v>
      </c>
      <c r="L66" s="22">
        <v>5</v>
      </c>
      <c r="M66" s="22">
        <v>7</v>
      </c>
      <c r="N66" s="22">
        <v>8</v>
      </c>
      <c r="O66" s="22">
        <v>5</v>
      </c>
      <c r="P66" s="22">
        <v>5</v>
      </c>
      <c r="Q66" s="23">
        <f t="shared" si="42"/>
        <v>55</v>
      </c>
      <c r="R66" s="22">
        <v>5</v>
      </c>
      <c r="S66" s="22">
        <v>7</v>
      </c>
      <c r="T66" s="22">
        <v>5</v>
      </c>
      <c r="U66" s="22">
        <v>6</v>
      </c>
      <c r="V66" s="22">
        <v>10</v>
      </c>
      <c r="W66" s="22">
        <v>11</v>
      </c>
      <c r="X66" s="22">
        <v>10</v>
      </c>
      <c r="Y66" s="22">
        <v>8</v>
      </c>
      <c r="Z66" s="22">
        <v>4</v>
      </c>
      <c r="AA66" s="6">
        <f t="shared" si="43"/>
        <v>66</v>
      </c>
      <c r="AB66" s="44">
        <f t="shared" si="44"/>
        <v>121</v>
      </c>
      <c r="AC66" s="130">
        <f t="shared" si="50"/>
        <v>86</v>
      </c>
      <c r="AD66" s="22">
        <v>5</v>
      </c>
      <c r="AE66" s="22">
        <v>4</v>
      </c>
      <c r="AF66" s="22">
        <v>3</v>
      </c>
      <c r="AG66" s="22">
        <v>4</v>
      </c>
      <c r="AH66" s="22">
        <v>6</v>
      </c>
      <c r="AI66" s="22">
        <v>3</v>
      </c>
      <c r="AJ66" s="22">
        <v>7</v>
      </c>
      <c r="AK66" s="22">
        <v>3</v>
      </c>
      <c r="AL66" s="22">
        <v>5</v>
      </c>
      <c r="AM66" s="144">
        <f t="shared" si="45"/>
        <v>40</v>
      </c>
      <c r="AN66" s="22">
        <v>5</v>
      </c>
      <c r="AO66" s="22">
        <v>3</v>
      </c>
      <c r="AP66" s="22">
        <v>3</v>
      </c>
      <c r="AQ66" s="22">
        <v>4</v>
      </c>
      <c r="AR66" s="22">
        <v>3</v>
      </c>
      <c r="AS66" s="22">
        <v>4</v>
      </c>
      <c r="AT66" s="22">
        <v>4</v>
      </c>
      <c r="AU66" s="22">
        <v>4</v>
      </c>
      <c r="AV66" s="22">
        <v>5</v>
      </c>
      <c r="AW66" s="144">
        <f t="shared" si="46"/>
        <v>35</v>
      </c>
      <c r="AX66" s="144">
        <f t="shared" si="51"/>
        <v>75</v>
      </c>
      <c r="AY66" s="78">
        <f t="shared" si="52"/>
        <v>40</v>
      </c>
      <c r="AZ66" s="44">
        <f t="shared" si="47"/>
        <v>196</v>
      </c>
      <c r="BA66" s="132">
        <f t="shared" si="53"/>
        <v>126</v>
      </c>
      <c r="BB66" s="133">
        <v>12</v>
      </c>
      <c r="BC66" s="164">
        <v>9</v>
      </c>
      <c r="BD66" s="164">
        <v>8</v>
      </c>
      <c r="BE66" s="164">
        <v>5</v>
      </c>
      <c r="BF66" s="165">
        <f t="shared" si="48"/>
        <v>22</v>
      </c>
      <c r="BG66" s="166">
        <f t="shared" si="54"/>
        <v>10</v>
      </c>
      <c r="BH66" s="167">
        <f t="shared" si="49"/>
        <v>218</v>
      </c>
      <c r="BI66" s="168">
        <f t="shared" si="57"/>
        <v>96</v>
      </c>
      <c r="BJ66" s="169">
        <f t="shared" si="55"/>
        <v>136</v>
      </c>
      <c r="BK66" s="176">
        <f>BJ66-(122)</f>
        <v>14</v>
      </c>
      <c r="BL66" s="188">
        <f t="shared" si="56"/>
        <v>43</v>
      </c>
      <c r="BM66" s="3"/>
      <c r="BN66" s="3"/>
      <c r="BO66" s="3"/>
      <c r="BP66" s="3"/>
    </row>
    <row r="67" spans="2:68" s="47" customFormat="1" ht="13.5" customHeight="1">
      <c r="B67" s="99">
        <v>4</v>
      </c>
      <c r="C67" s="91" t="s">
        <v>53</v>
      </c>
      <c r="D67" s="92" t="s">
        <v>39</v>
      </c>
      <c r="E67" s="20">
        <v>49.87</v>
      </c>
      <c r="F67" s="42">
        <v>-15.6</v>
      </c>
      <c r="G67" s="170">
        <v>0</v>
      </c>
      <c r="H67" s="22">
        <v>4</v>
      </c>
      <c r="I67" s="22">
        <v>3</v>
      </c>
      <c r="J67" s="22">
        <v>5</v>
      </c>
      <c r="K67" s="22">
        <v>3</v>
      </c>
      <c r="L67" s="22">
        <v>3</v>
      </c>
      <c r="M67" s="22">
        <v>5</v>
      </c>
      <c r="N67" s="22">
        <v>8</v>
      </c>
      <c r="O67" s="22">
        <v>4</v>
      </c>
      <c r="P67" s="22">
        <v>3</v>
      </c>
      <c r="Q67" s="23">
        <f t="shared" si="42"/>
        <v>38</v>
      </c>
      <c r="R67" s="22">
        <v>3</v>
      </c>
      <c r="S67" s="22">
        <v>4</v>
      </c>
      <c r="T67" s="22">
        <v>3</v>
      </c>
      <c r="U67" s="22">
        <v>6</v>
      </c>
      <c r="V67" s="22">
        <v>5</v>
      </c>
      <c r="W67" s="22">
        <v>4</v>
      </c>
      <c r="X67" s="22">
        <v>4</v>
      </c>
      <c r="Y67" s="22">
        <v>4</v>
      </c>
      <c r="Z67" s="22">
        <v>3</v>
      </c>
      <c r="AA67" s="6">
        <f t="shared" si="43"/>
        <v>36</v>
      </c>
      <c r="AB67" s="44">
        <f t="shared" si="44"/>
        <v>74</v>
      </c>
      <c r="AC67" s="130">
        <f t="shared" si="50"/>
        <v>74</v>
      </c>
      <c r="AD67" s="22">
        <v>3</v>
      </c>
      <c r="AE67" s="22">
        <v>2</v>
      </c>
      <c r="AF67" s="22">
        <v>4</v>
      </c>
      <c r="AG67" s="22">
        <v>3</v>
      </c>
      <c r="AH67" s="22">
        <v>3</v>
      </c>
      <c r="AI67" s="22">
        <v>3</v>
      </c>
      <c r="AJ67" s="22">
        <v>4</v>
      </c>
      <c r="AK67" s="22">
        <v>2</v>
      </c>
      <c r="AL67" s="22">
        <v>4</v>
      </c>
      <c r="AM67" s="51">
        <f t="shared" si="45"/>
        <v>28</v>
      </c>
      <c r="AN67" s="22">
        <v>5</v>
      </c>
      <c r="AO67" s="22">
        <v>2</v>
      </c>
      <c r="AP67" s="22">
        <v>4</v>
      </c>
      <c r="AQ67" s="22">
        <v>3</v>
      </c>
      <c r="AR67" s="22">
        <v>4</v>
      </c>
      <c r="AS67" s="22">
        <v>4</v>
      </c>
      <c r="AT67" s="22">
        <v>4</v>
      </c>
      <c r="AU67" s="22">
        <v>3</v>
      </c>
      <c r="AV67" s="22">
        <v>2</v>
      </c>
      <c r="AW67" s="51">
        <f t="shared" si="46"/>
        <v>31</v>
      </c>
      <c r="AX67" s="50">
        <f t="shared" si="51"/>
        <v>59</v>
      </c>
      <c r="AY67" s="140">
        <f t="shared" si="52"/>
        <v>59</v>
      </c>
      <c r="AZ67" s="44">
        <f t="shared" si="47"/>
        <v>133</v>
      </c>
      <c r="BA67" s="132">
        <f t="shared" si="53"/>
        <v>133</v>
      </c>
      <c r="BB67" s="133">
        <v>0</v>
      </c>
      <c r="BC67" s="22">
        <v>5</v>
      </c>
      <c r="BD67" s="22">
        <v>3</v>
      </c>
      <c r="BE67" s="22">
        <v>4</v>
      </c>
      <c r="BF67" s="141">
        <f t="shared" si="48"/>
        <v>12</v>
      </c>
      <c r="BG67" s="135">
        <f t="shared" si="54"/>
        <v>12</v>
      </c>
      <c r="BH67" s="136">
        <f t="shared" si="49"/>
        <v>145</v>
      </c>
      <c r="BI67" s="142">
        <f t="shared" si="57"/>
        <v>23</v>
      </c>
      <c r="BJ67" s="138">
        <f t="shared" si="55"/>
        <v>145</v>
      </c>
      <c r="BK67" s="139">
        <f>BJ67-(122)</f>
        <v>23</v>
      </c>
      <c r="BL67" s="188">
        <f t="shared" si="56"/>
        <v>11.5</v>
      </c>
      <c r="BM67" s="3"/>
      <c r="BN67" s="3"/>
      <c r="BO67" s="3"/>
      <c r="BP67" s="3"/>
    </row>
    <row r="68" spans="2:68" s="47" customFormat="1" ht="13.5" customHeight="1">
      <c r="B68" s="99">
        <v>5</v>
      </c>
      <c r="C68" s="91" t="s">
        <v>52</v>
      </c>
      <c r="D68" s="92" t="s">
        <v>39</v>
      </c>
      <c r="E68" s="20">
        <v>51.17</v>
      </c>
      <c r="F68" s="21">
        <v>-12.3</v>
      </c>
      <c r="G68" s="162">
        <v>0</v>
      </c>
      <c r="H68" s="22">
        <v>4</v>
      </c>
      <c r="I68" s="22">
        <v>6</v>
      </c>
      <c r="J68" s="22">
        <v>5</v>
      </c>
      <c r="K68" s="22">
        <v>6</v>
      </c>
      <c r="L68" s="22">
        <v>4</v>
      </c>
      <c r="M68" s="22">
        <v>5</v>
      </c>
      <c r="N68" s="22">
        <v>5</v>
      </c>
      <c r="O68" s="22">
        <v>4</v>
      </c>
      <c r="P68" s="22">
        <v>3</v>
      </c>
      <c r="Q68" s="23">
        <f t="shared" si="42"/>
        <v>42</v>
      </c>
      <c r="R68" s="22">
        <v>5</v>
      </c>
      <c r="S68" s="22">
        <v>4</v>
      </c>
      <c r="T68" s="22">
        <v>5</v>
      </c>
      <c r="U68" s="22">
        <v>3</v>
      </c>
      <c r="V68" s="22">
        <v>3</v>
      </c>
      <c r="W68" s="22">
        <v>4</v>
      </c>
      <c r="X68" s="22">
        <v>5</v>
      </c>
      <c r="Y68" s="22">
        <v>3</v>
      </c>
      <c r="Z68" s="22">
        <v>3</v>
      </c>
      <c r="AA68" s="6">
        <f t="shared" si="43"/>
        <v>35</v>
      </c>
      <c r="AB68" s="44">
        <f t="shared" si="44"/>
        <v>77</v>
      </c>
      <c r="AC68" s="130">
        <f t="shared" si="50"/>
        <v>77</v>
      </c>
      <c r="AD68" s="22">
        <v>3</v>
      </c>
      <c r="AE68" s="22">
        <v>3</v>
      </c>
      <c r="AF68" s="22">
        <v>2</v>
      </c>
      <c r="AG68" s="22">
        <v>3</v>
      </c>
      <c r="AH68" s="22">
        <v>3</v>
      </c>
      <c r="AI68" s="22">
        <v>2</v>
      </c>
      <c r="AJ68" s="22">
        <v>3</v>
      </c>
      <c r="AK68" s="22">
        <v>3</v>
      </c>
      <c r="AL68" s="22">
        <v>6</v>
      </c>
      <c r="AM68" s="144">
        <f t="shared" si="45"/>
        <v>28</v>
      </c>
      <c r="AN68" s="22">
        <v>3</v>
      </c>
      <c r="AO68" s="22">
        <v>3</v>
      </c>
      <c r="AP68" s="22">
        <v>3</v>
      </c>
      <c r="AQ68" s="22">
        <v>3</v>
      </c>
      <c r="AR68" s="22">
        <v>3</v>
      </c>
      <c r="AS68" s="22">
        <v>2</v>
      </c>
      <c r="AT68" s="22">
        <v>4</v>
      </c>
      <c r="AU68" s="22">
        <v>5</v>
      </c>
      <c r="AV68" s="22">
        <v>3</v>
      </c>
      <c r="AW68" s="144">
        <f t="shared" si="46"/>
        <v>29</v>
      </c>
      <c r="AX68" s="144">
        <f t="shared" si="51"/>
        <v>57</v>
      </c>
      <c r="AY68" s="78">
        <f t="shared" si="52"/>
        <v>57</v>
      </c>
      <c r="AZ68" s="44">
        <f t="shared" si="47"/>
        <v>134</v>
      </c>
      <c r="BA68" s="132">
        <f t="shared" si="53"/>
        <v>134</v>
      </c>
      <c r="BB68" s="133">
        <v>0</v>
      </c>
      <c r="BC68" s="22">
        <v>6</v>
      </c>
      <c r="BD68" s="22">
        <v>4</v>
      </c>
      <c r="BE68" s="22">
        <v>3</v>
      </c>
      <c r="BF68" s="141">
        <f t="shared" si="48"/>
        <v>13</v>
      </c>
      <c r="BG68" s="135">
        <f t="shared" si="54"/>
        <v>13</v>
      </c>
      <c r="BH68" s="136">
        <f t="shared" si="49"/>
        <v>147</v>
      </c>
      <c r="BI68" s="142">
        <f t="shared" si="57"/>
        <v>25</v>
      </c>
      <c r="BJ68" s="138">
        <f t="shared" si="55"/>
        <v>147</v>
      </c>
      <c r="BK68" s="139">
        <f>BJ68-(122)</f>
        <v>25</v>
      </c>
      <c r="BL68" s="188">
        <f t="shared" si="56"/>
        <v>12</v>
      </c>
      <c r="BM68" s="3"/>
      <c r="BN68" s="3"/>
      <c r="BO68" s="3"/>
      <c r="BP68" s="3"/>
    </row>
    <row r="69" spans="2:68" s="47" customFormat="1" ht="13.5" customHeight="1">
      <c r="B69" s="99">
        <v>6</v>
      </c>
      <c r="C69" s="91" t="s">
        <v>51</v>
      </c>
      <c r="D69" s="92" t="s">
        <v>39</v>
      </c>
      <c r="E69" s="20">
        <v>52</v>
      </c>
      <c r="F69" s="21">
        <v>-12.8</v>
      </c>
      <c r="G69" s="162">
        <v>0</v>
      </c>
      <c r="H69" s="22">
        <v>4</v>
      </c>
      <c r="I69" s="22">
        <v>4</v>
      </c>
      <c r="J69" s="22">
        <v>4</v>
      </c>
      <c r="K69" s="22">
        <v>6</v>
      </c>
      <c r="L69" s="22">
        <v>4</v>
      </c>
      <c r="M69" s="22">
        <v>6</v>
      </c>
      <c r="N69" s="22">
        <v>7</v>
      </c>
      <c r="O69" s="22">
        <v>3</v>
      </c>
      <c r="P69" s="22">
        <v>3</v>
      </c>
      <c r="Q69" s="23">
        <f t="shared" si="42"/>
        <v>41</v>
      </c>
      <c r="R69" s="22">
        <v>6</v>
      </c>
      <c r="S69" s="22">
        <v>4</v>
      </c>
      <c r="T69" s="22">
        <v>4</v>
      </c>
      <c r="U69" s="22">
        <v>4</v>
      </c>
      <c r="V69" s="22">
        <v>3</v>
      </c>
      <c r="W69" s="22">
        <v>4</v>
      </c>
      <c r="X69" s="22">
        <v>5</v>
      </c>
      <c r="Y69" s="22">
        <v>5</v>
      </c>
      <c r="Z69" s="22">
        <v>4</v>
      </c>
      <c r="AA69" s="6">
        <f t="shared" si="43"/>
        <v>39</v>
      </c>
      <c r="AB69" s="44">
        <f t="shared" si="44"/>
        <v>80</v>
      </c>
      <c r="AC69" s="130">
        <f t="shared" si="50"/>
        <v>80</v>
      </c>
      <c r="AD69" s="22">
        <v>3</v>
      </c>
      <c r="AE69" s="22">
        <v>3</v>
      </c>
      <c r="AF69" s="22">
        <v>3</v>
      </c>
      <c r="AG69" s="22">
        <v>3</v>
      </c>
      <c r="AH69" s="22">
        <v>3</v>
      </c>
      <c r="AI69" s="22">
        <v>2</v>
      </c>
      <c r="AJ69" s="22">
        <v>3</v>
      </c>
      <c r="AK69" s="22">
        <v>3</v>
      </c>
      <c r="AL69" s="22">
        <v>3</v>
      </c>
      <c r="AM69" s="51">
        <f t="shared" si="45"/>
        <v>26</v>
      </c>
      <c r="AN69" s="22">
        <v>3</v>
      </c>
      <c r="AO69" s="22">
        <v>3</v>
      </c>
      <c r="AP69" s="22">
        <v>3</v>
      </c>
      <c r="AQ69" s="22">
        <v>3</v>
      </c>
      <c r="AR69" s="22">
        <v>3</v>
      </c>
      <c r="AS69" s="22">
        <v>4</v>
      </c>
      <c r="AT69" s="22">
        <v>3</v>
      </c>
      <c r="AU69" s="22">
        <v>4</v>
      </c>
      <c r="AV69" s="22">
        <v>3</v>
      </c>
      <c r="AW69" s="51">
        <f t="shared" si="46"/>
        <v>29</v>
      </c>
      <c r="AX69" s="50">
        <f t="shared" si="51"/>
        <v>55</v>
      </c>
      <c r="AY69" s="140">
        <f t="shared" si="52"/>
        <v>55</v>
      </c>
      <c r="AZ69" s="44">
        <f t="shared" si="47"/>
        <v>135</v>
      </c>
      <c r="BA69" s="132">
        <f t="shared" si="53"/>
        <v>135</v>
      </c>
      <c r="BB69" s="133"/>
      <c r="BC69" s="22"/>
      <c r="BD69" s="22"/>
      <c r="BE69" s="22"/>
      <c r="BF69" s="141">
        <f t="shared" si="48"/>
        <v>0</v>
      </c>
      <c r="BG69" s="135">
        <f t="shared" si="54"/>
        <v>0</v>
      </c>
      <c r="BH69" s="136">
        <f t="shared" si="49"/>
        <v>135</v>
      </c>
      <c r="BI69" s="142">
        <f t="shared" si="57"/>
        <v>13</v>
      </c>
      <c r="BJ69" s="138">
        <f t="shared" si="55"/>
        <v>135</v>
      </c>
      <c r="BK69" s="139">
        <f>BJ69-(110)</f>
        <v>25</v>
      </c>
      <c r="BL69" s="188">
        <f t="shared" si="56"/>
        <v>12.5</v>
      </c>
      <c r="BM69" s="3"/>
      <c r="BN69" s="3"/>
      <c r="BO69" s="3"/>
      <c r="BP69" s="3"/>
    </row>
    <row r="70" spans="1:71" s="3" customFormat="1" ht="13.5" customHeight="1">
      <c r="A70" s="47"/>
      <c r="B70" s="99">
        <v>7</v>
      </c>
      <c r="C70" s="40" t="s">
        <v>31</v>
      </c>
      <c r="D70" s="95" t="s">
        <v>32</v>
      </c>
      <c r="E70" s="36">
        <v>48.57</v>
      </c>
      <c r="F70" s="21">
        <v>-15.2</v>
      </c>
      <c r="G70" s="162">
        <v>6</v>
      </c>
      <c r="H70" s="22">
        <v>4</v>
      </c>
      <c r="I70" s="22">
        <v>4</v>
      </c>
      <c r="J70" s="22">
        <v>4</v>
      </c>
      <c r="K70" s="22">
        <v>6</v>
      </c>
      <c r="L70" s="22">
        <v>6</v>
      </c>
      <c r="M70" s="22">
        <v>7</v>
      </c>
      <c r="N70" s="22">
        <v>6</v>
      </c>
      <c r="O70" s="22">
        <v>4</v>
      </c>
      <c r="P70" s="22">
        <v>3</v>
      </c>
      <c r="Q70" s="23">
        <f t="shared" si="42"/>
        <v>44</v>
      </c>
      <c r="R70" s="22">
        <v>5</v>
      </c>
      <c r="S70" s="22">
        <v>6</v>
      </c>
      <c r="T70" s="22">
        <v>4</v>
      </c>
      <c r="U70" s="22">
        <v>4</v>
      </c>
      <c r="V70" s="22">
        <v>4</v>
      </c>
      <c r="W70" s="22">
        <v>6</v>
      </c>
      <c r="X70" s="22">
        <v>5</v>
      </c>
      <c r="Y70" s="22">
        <v>4</v>
      </c>
      <c r="Z70" s="22">
        <v>5</v>
      </c>
      <c r="AA70" s="6">
        <f t="shared" si="43"/>
        <v>43</v>
      </c>
      <c r="AB70" s="44">
        <f t="shared" si="44"/>
        <v>87</v>
      </c>
      <c r="AC70" s="130">
        <f t="shared" si="50"/>
        <v>81</v>
      </c>
      <c r="AD70" s="22">
        <v>7</v>
      </c>
      <c r="AE70" s="22">
        <v>7</v>
      </c>
      <c r="AF70" s="22">
        <v>7</v>
      </c>
      <c r="AG70" s="22">
        <v>7</v>
      </c>
      <c r="AH70" s="22">
        <v>7</v>
      </c>
      <c r="AI70" s="22">
        <v>7</v>
      </c>
      <c r="AJ70" s="22">
        <v>7</v>
      </c>
      <c r="AK70" s="22">
        <v>7</v>
      </c>
      <c r="AL70" s="22">
        <v>7</v>
      </c>
      <c r="AM70" s="144">
        <f t="shared" si="45"/>
        <v>63</v>
      </c>
      <c r="AN70" s="22">
        <v>7</v>
      </c>
      <c r="AO70" s="22">
        <v>7</v>
      </c>
      <c r="AP70" s="22">
        <v>7</v>
      </c>
      <c r="AQ70" s="22">
        <v>7</v>
      </c>
      <c r="AR70" s="22">
        <v>7</v>
      </c>
      <c r="AS70" s="22">
        <v>7</v>
      </c>
      <c r="AT70" s="22">
        <v>7</v>
      </c>
      <c r="AU70" s="22">
        <v>7</v>
      </c>
      <c r="AV70" s="22">
        <v>7</v>
      </c>
      <c r="AW70" s="144">
        <f t="shared" si="46"/>
        <v>63</v>
      </c>
      <c r="AX70" s="185">
        <f t="shared" si="51"/>
        <v>126</v>
      </c>
      <c r="AY70" s="190">
        <f t="shared" si="52"/>
        <v>120</v>
      </c>
      <c r="AZ70" s="179">
        <f t="shared" si="47"/>
        <v>213</v>
      </c>
      <c r="BA70" s="180">
        <f t="shared" si="53"/>
        <v>201</v>
      </c>
      <c r="BB70" s="146"/>
      <c r="BC70" s="23"/>
      <c r="BD70" s="23"/>
      <c r="BE70" s="22"/>
      <c r="BF70" s="141">
        <f t="shared" si="48"/>
        <v>0</v>
      </c>
      <c r="BG70" s="135">
        <f t="shared" si="54"/>
        <v>0</v>
      </c>
      <c r="BH70" s="181">
        <f t="shared" si="49"/>
        <v>213</v>
      </c>
      <c r="BI70" s="182">
        <f t="shared" si="57"/>
        <v>91</v>
      </c>
      <c r="BJ70" s="183">
        <f t="shared" si="55"/>
        <v>201</v>
      </c>
      <c r="BK70" s="184">
        <f>BJ70-(110)</f>
        <v>91</v>
      </c>
      <c r="BL70" s="189">
        <v>20.2</v>
      </c>
      <c r="BR70" s="47"/>
      <c r="BS70" s="47"/>
    </row>
    <row r="71" spans="2:72" s="3" customFormat="1" ht="13.5" customHeight="1" hidden="1">
      <c r="B71" s="99"/>
      <c r="C71" s="91"/>
      <c r="D71" s="92"/>
      <c r="E71" s="20">
        <v>55.62</v>
      </c>
      <c r="F71" s="21">
        <v>-8.5</v>
      </c>
      <c r="G71" s="162"/>
      <c r="H71" s="22"/>
      <c r="I71" s="22"/>
      <c r="J71" s="22"/>
      <c r="K71" s="22"/>
      <c r="L71" s="22"/>
      <c r="M71" s="22"/>
      <c r="N71" s="22"/>
      <c r="O71" s="22"/>
      <c r="P71" s="22"/>
      <c r="Q71" s="23">
        <f aca="true" t="shared" si="58" ref="Q71:Q79">SUM(H71:P71)</f>
        <v>0</v>
      </c>
      <c r="R71" s="22"/>
      <c r="S71" s="22"/>
      <c r="T71" s="22"/>
      <c r="U71" s="22"/>
      <c r="V71" s="22"/>
      <c r="W71" s="22"/>
      <c r="X71" s="22"/>
      <c r="Y71" s="22"/>
      <c r="Z71" s="22"/>
      <c r="AA71" s="6">
        <f aca="true" t="shared" si="59" ref="AA71:AA79">SUM(R71:Z71)</f>
        <v>0</v>
      </c>
      <c r="AB71" s="44">
        <f aca="true" t="shared" si="60" ref="AB71:AB79">AA71+Q71</f>
        <v>0</v>
      </c>
      <c r="AC71" s="130">
        <f aca="true" t="shared" si="61" ref="AC71:AC79">AB71-G71</f>
        <v>0</v>
      </c>
      <c r="AD71" s="22"/>
      <c r="AE71" s="22"/>
      <c r="AF71" s="22"/>
      <c r="AG71" s="22"/>
      <c r="AH71" s="22"/>
      <c r="AI71" s="22"/>
      <c r="AJ71" s="22"/>
      <c r="AK71" s="22"/>
      <c r="AL71" s="22"/>
      <c r="AM71" s="51">
        <f aca="true" t="shared" si="62" ref="AM71:AM79">SUM(AD71:AL71)</f>
        <v>0</v>
      </c>
      <c r="AN71" s="22"/>
      <c r="AO71" s="22"/>
      <c r="AP71" s="22"/>
      <c r="AQ71" s="22"/>
      <c r="AR71" s="22"/>
      <c r="AS71" s="22"/>
      <c r="AT71" s="22"/>
      <c r="AU71" s="22"/>
      <c r="AV71" s="22"/>
      <c r="AW71" s="51">
        <f aca="true" t="shared" si="63" ref="AW71:AW79">SUM(AN71:AV71)</f>
        <v>0</v>
      </c>
      <c r="AX71" s="50">
        <f aca="true" t="shared" si="64" ref="AX71:AX79">AM71+AW71</f>
        <v>0</v>
      </c>
      <c r="AY71" s="140">
        <f aca="true" t="shared" si="65" ref="AY71:AY79">AX71-G71</f>
        <v>0</v>
      </c>
      <c r="AZ71" s="44">
        <f aca="true" t="shared" si="66" ref="AZ71:AZ79">AX71+AB71</f>
        <v>0</v>
      </c>
      <c r="BA71" s="132">
        <f aca="true" t="shared" si="67" ref="BA71:BA79">AC71+AY71</f>
        <v>0</v>
      </c>
      <c r="BB71" s="147"/>
      <c r="BC71" s="35"/>
      <c r="BD71" s="30"/>
      <c r="BE71" s="30"/>
      <c r="BF71" s="141">
        <f t="shared" si="48"/>
        <v>0</v>
      </c>
      <c r="BG71" s="135">
        <f aca="true" t="shared" si="68" ref="BG71:BG79">BF71-BB71</f>
        <v>0</v>
      </c>
      <c r="BH71" s="136">
        <f t="shared" si="49"/>
        <v>0</v>
      </c>
      <c r="BI71" s="142">
        <f aca="true" t="shared" si="69" ref="BI71:BI78">BH71-124</f>
        <v>-124</v>
      </c>
      <c r="BJ71" s="138">
        <f aca="true" t="shared" si="70" ref="BJ71:BJ78">BA71+BG71</f>
        <v>0</v>
      </c>
      <c r="BK71" s="139">
        <f aca="true" t="shared" si="71" ref="BK71:BK78">BJ71-(124+12)</f>
        <v>-136</v>
      </c>
      <c r="BL71" s="189">
        <f aca="true" t="shared" si="72" ref="BL71:BL78">(AZ71-112)/2</f>
        <v>-56</v>
      </c>
      <c r="BM71" s="47"/>
      <c r="BN71" s="47"/>
      <c r="BO71" s="47"/>
      <c r="BP71" s="47"/>
      <c r="BQ71" s="47"/>
      <c r="BR71" s="47"/>
      <c r="BS71" s="47"/>
      <c r="BT71" s="47"/>
    </row>
    <row r="72" spans="2:72" s="3" customFormat="1" ht="13.5" customHeight="1" hidden="1">
      <c r="B72" s="99"/>
      <c r="C72" s="91"/>
      <c r="D72" s="92"/>
      <c r="E72" s="20" t="s">
        <v>14</v>
      </c>
      <c r="F72" s="21" t="s">
        <v>14</v>
      </c>
      <c r="G72" s="162"/>
      <c r="H72" s="22"/>
      <c r="I72" s="22"/>
      <c r="J72" s="22"/>
      <c r="K72" s="22"/>
      <c r="L72" s="22"/>
      <c r="M72" s="22"/>
      <c r="N72" s="22"/>
      <c r="O72" s="22"/>
      <c r="P72" s="22"/>
      <c r="Q72" s="23">
        <f t="shared" si="58"/>
        <v>0</v>
      </c>
      <c r="R72" s="22"/>
      <c r="S72" s="22"/>
      <c r="T72" s="22"/>
      <c r="U72" s="22"/>
      <c r="V72" s="22"/>
      <c r="W72" s="22"/>
      <c r="X72" s="22"/>
      <c r="Y72" s="22"/>
      <c r="Z72" s="22"/>
      <c r="AA72" s="6">
        <f t="shared" si="59"/>
        <v>0</v>
      </c>
      <c r="AB72" s="44">
        <f t="shared" si="60"/>
        <v>0</v>
      </c>
      <c r="AC72" s="130">
        <f t="shared" si="61"/>
        <v>0</v>
      </c>
      <c r="AD72" s="22"/>
      <c r="AE72" s="22"/>
      <c r="AF72" s="22"/>
      <c r="AG72" s="22"/>
      <c r="AH72" s="22"/>
      <c r="AI72" s="22"/>
      <c r="AJ72" s="22"/>
      <c r="AK72" s="22"/>
      <c r="AL72" s="22"/>
      <c r="AM72" s="144">
        <f t="shared" si="62"/>
        <v>0</v>
      </c>
      <c r="AN72" s="22"/>
      <c r="AO72" s="22"/>
      <c r="AP72" s="22"/>
      <c r="AQ72" s="22"/>
      <c r="AR72" s="22"/>
      <c r="AS72" s="22"/>
      <c r="AT72" s="22"/>
      <c r="AU72" s="22"/>
      <c r="AV72" s="22"/>
      <c r="AW72" s="144">
        <f t="shared" si="63"/>
        <v>0</v>
      </c>
      <c r="AX72" s="144">
        <f t="shared" si="64"/>
        <v>0</v>
      </c>
      <c r="AY72" s="78">
        <f t="shared" si="65"/>
        <v>0</v>
      </c>
      <c r="AZ72" s="44">
        <f t="shared" si="66"/>
        <v>0</v>
      </c>
      <c r="BA72" s="132">
        <f t="shared" si="67"/>
        <v>0</v>
      </c>
      <c r="BB72" s="147"/>
      <c r="BC72" s="35"/>
      <c r="BD72" s="35"/>
      <c r="BE72" s="30"/>
      <c r="BF72" s="141">
        <f t="shared" si="48"/>
        <v>0</v>
      </c>
      <c r="BG72" s="135">
        <f t="shared" si="68"/>
        <v>0</v>
      </c>
      <c r="BH72" s="136">
        <f t="shared" si="49"/>
        <v>0</v>
      </c>
      <c r="BI72" s="142">
        <f t="shared" si="69"/>
        <v>-124</v>
      </c>
      <c r="BJ72" s="138">
        <f t="shared" si="70"/>
        <v>0</v>
      </c>
      <c r="BK72" s="139">
        <f t="shared" si="71"/>
        <v>-136</v>
      </c>
      <c r="BL72" s="189">
        <f t="shared" si="72"/>
        <v>-56</v>
      </c>
      <c r="BM72" s="47"/>
      <c r="BN72" s="47"/>
      <c r="BO72" s="47"/>
      <c r="BP72" s="47"/>
      <c r="BQ72" s="47"/>
      <c r="BR72" s="47"/>
      <c r="BS72" s="47"/>
      <c r="BT72" s="47"/>
    </row>
    <row r="73" spans="2:64" s="47" customFormat="1" ht="13.5" customHeight="1" hidden="1">
      <c r="B73" s="99"/>
      <c r="C73" s="91"/>
      <c r="D73" s="92"/>
      <c r="E73" s="20">
        <v>72.75</v>
      </c>
      <c r="F73" s="21">
        <v>-6.7</v>
      </c>
      <c r="G73" s="162"/>
      <c r="H73" s="22"/>
      <c r="I73" s="22"/>
      <c r="J73" s="22"/>
      <c r="K73" s="22"/>
      <c r="L73" s="22"/>
      <c r="M73" s="22"/>
      <c r="N73" s="22"/>
      <c r="O73" s="22"/>
      <c r="P73" s="22"/>
      <c r="Q73" s="23">
        <f t="shared" si="58"/>
        <v>0</v>
      </c>
      <c r="R73" s="22"/>
      <c r="S73" s="22"/>
      <c r="T73" s="22"/>
      <c r="U73" s="22"/>
      <c r="V73" s="22"/>
      <c r="W73" s="22"/>
      <c r="X73" s="22"/>
      <c r="Y73" s="22"/>
      <c r="Z73" s="22"/>
      <c r="AA73" s="6">
        <f t="shared" si="59"/>
        <v>0</v>
      </c>
      <c r="AB73" s="44">
        <f t="shared" si="60"/>
        <v>0</v>
      </c>
      <c r="AC73" s="130">
        <f t="shared" si="61"/>
        <v>0</v>
      </c>
      <c r="AD73" s="22"/>
      <c r="AE73" s="22"/>
      <c r="AF73" s="22"/>
      <c r="AG73" s="22"/>
      <c r="AH73" s="22"/>
      <c r="AI73" s="22"/>
      <c r="AJ73" s="22"/>
      <c r="AK73" s="22"/>
      <c r="AL73" s="22"/>
      <c r="AM73" s="51">
        <f t="shared" si="62"/>
        <v>0</v>
      </c>
      <c r="AN73" s="22"/>
      <c r="AO73" s="22"/>
      <c r="AP73" s="22"/>
      <c r="AQ73" s="22"/>
      <c r="AR73" s="22"/>
      <c r="AS73" s="22"/>
      <c r="AT73" s="22"/>
      <c r="AU73" s="22"/>
      <c r="AV73" s="22"/>
      <c r="AW73" s="51">
        <f t="shared" si="63"/>
        <v>0</v>
      </c>
      <c r="AX73" s="50">
        <f t="shared" si="64"/>
        <v>0</v>
      </c>
      <c r="AY73" s="140">
        <f t="shared" si="65"/>
        <v>0</v>
      </c>
      <c r="AZ73" s="44">
        <f t="shared" si="66"/>
        <v>0</v>
      </c>
      <c r="BA73" s="132">
        <f t="shared" si="67"/>
        <v>0</v>
      </c>
      <c r="BB73" s="147"/>
      <c r="BC73" s="35"/>
      <c r="BD73" s="30"/>
      <c r="BE73" s="30"/>
      <c r="BF73" s="141">
        <f t="shared" si="48"/>
        <v>0</v>
      </c>
      <c r="BG73" s="135">
        <f t="shared" si="68"/>
        <v>0</v>
      </c>
      <c r="BH73" s="136">
        <f t="shared" si="49"/>
        <v>0</v>
      </c>
      <c r="BI73" s="142">
        <f t="shared" si="69"/>
        <v>-124</v>
      </c>
      <c r="BJ73" s="138">
        <f t="shared" si="70"/>
        <v>0</v>
      </c>
      <c r="BK73" s="139">
        <f t="shared" si="71"/>
        <v>-136</v>
      </c>
      <c r="BL73" s="189">
        <f t="shared" si="72"/>
        <v>-56</v>
      </c>
    </row>
    <row r="74" spans="2:64" s="47" customFormat="1" ht="13.5" customHeight="1" hidden="1">
      <c r="B74" s="99"/>
      <c r="C74" s="91"/>
      <c r="D74" s="92"/>
      <c r="E74" s="20" t="s">
        <v>14</v>
      </c>
      <c r="F74" s="21">
        <v>-9.1</v>
      </c>
      <c r="G74" s="162"/>
      <c r="H74" s="22"/>
      <c r="I74" s="22"/>
      <c r="J74" s="22"/>
      <c r="K74" s="22"/>
      <c r="L74" s="22"/>
      <c r="M74" s="22"/>
      <c r="N74" s="22"/>
      <c r="O74" s="22"/>
      <c r="P74" s="22"/>
      <c r="Q74" s="23">
        <f t="shared" si="58"/>
        <v>0</v>
      </c>
      <c r="R74" s="22"/>
      <c r="S74" s="22"/>
      <c r="T74" s="22"/>
      <c r="U74" s="22"/>
      <c r="V74" s="22"/>
      <c r="W74" s="22"/>
      <c r="X74" s="22"/>
      <c r="Y74" s="22"/>
      <c r="Z74" s="22"/>
      <c r="AA74" s="6">
        <f t="shared" si="59"/>
        <v>0</v>
      </c>
      <c r="AB74" s="44">
        <f t="shared" si="60"/>
        <v>0</v>
      </c>
      <c r="AC74" s="130">
        <f t="shared" si="61"/>
        <v>0</v>
      </c>
      <c r="AD74" s="22"/>
      <c r="AE74" s="22"/>
      <c r="AF74" s="22"/>
      <c r="AG74" s="22"/>
      <c r="AH74" s="22"/>
      <c r="AI74" s="22"/>
      <c r="AJ74" s="22"/>
      <c r="AK74" s="22"/>
      <c r="AL74" s="22"/>
      <c r="AM74" s="144">
        <f t="shared" si="62"/>
        <v>0</v>
      </c>
      <c r="AN74" s="22"/>
      <c r="AO74" s="22"/>
      <c r="AP74" s="22"/>
      <c r="AQ74" s="22"/>
      <c r="AR74" s="22"/>
      <c r="AS74" s="22"/>
      <c r="AT74" s="22"/>
      <c r="AU74" s="22"/>
      <c r="AV74" s="22"/>
      <c r="AW74" s="144">
        <f t="shared" si="63"/>
        <v>0</v>
      </c>
      <c r="AX74" s="144">
        <f t="shared" si="64"/>
        <v>0</v>
      </c>
      <c r="AY74" s="78">
        <f t="shared" si="65"/>
        <v>0</v>
      </c>
      <c r="AZ74" s="44">
        <f t="shared" si="66"/>
        <v>0</v>
      </c>
      <c r="BA74" s="132">
        <f t="shared" si="67"/>
        <v>0</v>
      </c>
      <c r="BB74" s="147"/>
      <c r="BC74" s="35"/>
      <c r="BD74" s="30"/>
      <c r="BE74" s="30"/>
      <c r="BF74" s="141">
        <f t="shared" si="48"/>
        <v>0</v>
      </c>
      <c r="BG74" s="135">
        <f t="shared" si="68"/>
        <v>0</v>
      </c>
      <c r="BH74" s="136">
        <f t="shared" si="49"/>
        <v>0</v>
      </c>
      <c r="BI74" s="142">
        <f t="shared" si="69"/>
        <v>-124</v>
      </c>
      <c r="BJ74" s="138">
        <f t="shared" si="70"/>
        <v>0</v>
      </c>
      <c r="BK74" s="139">
        <f t="shared" si="71"/>
        <v>-136</v>
      </c>
      <c r="BL74" s="189">
        <f t="shared" si="72"/>
        <v>-56</v>
      </c>
    </row>
    <row r="75" spans="2:64" s="47" customFormat="1" ht="13.5" customHeight="1" hidden="1">
      <c r="B75" s="99"/>
      <c r="C75" s="91"/>
      <c r="D75" s="92"/>
      <c r="E75" s="20">
        <v>61.55</v>
      </c>
      <c r="F75" s="21">
        <v>-4.3</v>
      </c>
      <c r="G75" s="162"/>
      <c r="H75" s="22"/>
      <c r="I75" s="22"/>
      <c r="J75" s="22"/>
      <c r="K75" s="22"/>
      <c r="L75" s="22"/>
      <c r="M75" s="22"/>
      <c r="N75" s="22"/>
      <c r="O75" s="22"/>
      <c r="P75" s="22"/>
      <c r="Q75" s="23">
        <f t="shared" si="58"/>
        <v>0</v>
      </c>
      <c r="R75" s="22"/>
      <c r="S75" s="22"/>
      <c r="T75" s="22"/>
      <c r="U75" s="22"/>
      <c r="V75" s="22"/>
      <c r="W75" s="22"/>
      <c r="X75" s="22"/>
      <c r="Y75" s="22"/>
      <c r="Z75" s="22"/>
      <c r="AA75" s="6">
        <f t="shared" si="59"/>
        <v>0</v>
      </c>
      <c r="AB75" s="44">
        <f t="shared" si="60"/>
        <v>0</v>
      </c>
      <c r="AC75" s="130">
        <f t="shared" si="61"/>
        <v>0</v>
      </c>
      <c r="AD75" s="22"/>
      <c r="AE75" s="22"/>
      <c r="AF75" s="22"/>
      <c r="AG75" s="22"/>
      <c r="AH75" s="22"/>
      <c r="AI75" s="22"/>
      <c r="AJ75" s="22"/>
      <c r="AK75" s="22"/>
      <c r="AL75" s="22"/>
      <c r="AM75" s="51">
        <f t="shared" si="62"/>
        <v>0</v>
      </c>
      <c r="AN75" s="22"/>
      <c r="AO75" s="22"/>
      <c r="AP75" s="22"/>
      <c r="AQ75" s="22"/>
      <c r="AR75" s="22"/>
      <c r="AS75" s="22"/>
      <c r="AT75" s="22"/>
      <c r="AU75" s="22"/>
      <c r="AV75" s="22"/>
      <c r="AW75" s="51">
        <f t="shared" si="63"/>
        <v>0</v>
      </c>
      <c r="AX75" s="50">
        <f t="shared" si="64"/>
        <v>0</v>
      </c>
      <c r="AY75" s="140">
        <f t="shared" si="65"/>
        <v>0</v>
      </c>
      <c r="AZ75" s="44">
        <f t="shared" si="66"/>
        <v>0</v>
      </c>
      <c r="BA75" s="132">
        <f t="shared" si="67"/>
        <v>0</v>
      </c>
      <c r="BB75" s="147"/>
      <c r="BC75" s="35"/>
      <c r="BD75" s="30"/>
      <c r="BE75" s="30"/>
      <c r="BF75" s="141">
        <f t="shared" si="48"/>
        <v>0</v>
      </c>
      <c r="BG75" s="135">
        <f t="shared" si="68"/>
        <v>0</v>
      </c>
      <c r="BH75" s="136">
        <f t="shared" si="49"/>
        <v>0</v>
      </c>
      <c r="BI75" s="142">
        <f t="shared" si="69"/>
        <v>-124</v>
      </c>
      <c r="BJ75" s="138">
        <f t="shared" si="70"/>
        <v>0</v>
      </c>
      <c r="BK75" s="139">
        <f t="shared" si="71"/>
        <v>-136</v>
      </c>
      <c r="BL75" s="189">
        <f t="shared" si="72"/>
        <v>-56</v>
      </c>
    </row>
    <row r="76" spans="2:72" s="3" customFormat="1" ht="13.5" customHeight="1" hidden="1">
      <c r="B76" s="99"/>
      <c r="C76" s="91"/>
      <c r="D76" s="92"/>
      <c r="E76" s="20">
        <v>58.39</v>
      </c>
      <c r="F76" s="37">
        <v>-6</v>
      </c>
      <c r="G76" s="171"/>
      <c r="H76" s="22"/>
      <c r="I76" s="22"/>
      <c r="J76" s="22"/>
      <c r="K76" s="22"/>
      <c r="L76" s="22"/>
      <c r="M76" s="22"/>
      <c r="N76" s="22"/>
      <c r="O76" s="22"/>
      <c r="P76" s="22"/>
      <c r="Q76" s="23">
        <f t="shared" si="58"/>
        <v>0</v>
      </c>
      <c r="R76" s="22"/>
      <c r="S76" s="22"/>
      <c r="T76" s="22"/>
      <c r="U76" s="22"/>
      <c r="V76" s="22"/>
      <c r="W76" s="22"/>
      <c r="X76" s="22"/>
      <c r="Y76" s="22"/>
      <c r="Z76" s="22"/>
      <c r="AA76" s="6">
        <f t="shared" si="59"/>
        <v>0</v>
      </c>
      <c r="AB76" s="44">
        <f t="shared" si="60"/>
        <v>0</v>
      </c>
      <c r="AC76" s="130">
        <f t="shared" si="61"/>
        <v>0</v>
      </c>
      <c r="AD76" s="22"/>
      <c r="AE76" s="22"/>
      <c r="AF76" s="22"/>
      <c r="AG76" s="22"/>
      <c r="AH76" s="22"/>
      <c r="AI76" s="22"/>
      <c r="AJ76" s="22"/>
      <c r="AK76" s="22"/>
      <c r="AL76" s="22"/>
      <c r="AM76" s="144">
        <f t="shared" si="62"/>
        <v>0</v>
      </c>
      <c r="AN76" s="22"/>
      <c r="AO76" s="22"/>
      <c r="AP76" s="22"/>
      <c r="AQ76" s="22"/>
      <c r="AR76" s="22"/>
      <c r="AS76" s="22"/>
      <c r="AT76" s="22"/>
      <c r="AU76" s="22"/>
      <c r="AV76" s="22"/>
      <c r="AW76" s="144">
        <f t="shared" si="63"/>
        <v>0</v>
      </c>
      <c r="AX76" s="144">
        <f t="shared" si="64"/>
        <v>0</v>
      </c>
      <c r="AY76" s="78">
        <f t="shared" si="65"/>
        <v>0</v>
      </c>
      <c r="AZ76" s="44">
        <f t="shared" si="66"/>
        <v>0</v>
      </c>
      <c r="BA76" s="132">
        <f t="shared" si="67"/>
        <v>0</v>
      </c>
      <c r="BB76" s="147"/>
      <c r="BC76" s="35"/>
      <c r="BD76" s="35"/>
      <c r="BE76" s="30"/>
      <c r="BF76" s="141">
        <f t="shared" si="48"/>
        <v>0</v>
      </c>
      <c r="BG76" s="135">
        <f t="shared" si="68"/>
        <v>0</v>
      </c>
      <c r="BH76" s="136">
        <f t="shared" si="49"/>
        <v>0</v>
      </c>
      <c r="BI76" s="142">
        <f t="shared" si="69"/>
        <v>-124</v>
      </c>
      <c r="BJ76" s="138">
        <f t="shared" si="70"/>
        <v>0</v>
      </c>
      <c r="BK76" s="139">
        <f t="shared" si="71"/>
        <v>-136</v>
      </c>
      <c r="BL76" s="189">
        <f t="shared" si="72"/>
        <v>-56</v>
      </c>
      <c r="BM76" s="47"/>
      <c r="BN76" s="47"/>
      <c r="BO76" s="47"/>
      <c r="BP76" s="47"/>
      <c r="BQ76" s="47"/>
      <c r="BR76" s="47"/>
      <c r="BS76" s="47"/>
      <c r="BT76" s="47"/>
    </row>
    <row r="77" spans="2:64" s="3" customFormat="1" ht="13.5" customHeight="1" hidden="1">
      <c r="B77" s="99"/>
      <c r="C77" s="91"/>
      <c r="D77" s="92"/>
      <c r="E77" s="20" t="s">
        <v>14</v>
      </c>
      <c r="F77" s="21" t="s">
        <v>14</v>
      </c>
      <c r="G77" s="162"/>
      <c r="H77" s="22"/>
      <c r="I77" s="22"/>
      <c r="J77" s="22"/>
      <c r="K77" s="22"/>
      <c r="L77" s="22"/>
      <c r="M77" s="22"/>
      <c r="N77" s="22"/>
      <c r="O77" s="22"/>
      <c r="P77" s="22"/>
      <c r="Q77" s="23">
        <f t="shared" si="58"/>
        <v>0</v>
      </c>
      <c r="R77" s="22"/>
      <c r="S77" s="22"/>
      <c r="T77" s="22"/>
      <c r="U77" s="22"/>
      <c r="V77" s="22"/>
      <c r="W77" s="22"/>
      <c r="X77" s="22"/>
      <c r="Y77" s="22"/>
      <c r="Z77" s="22"/>
      <c r="AA77" s="6">
        <f t="shared" si="59"/>
        <v>0</v>
      </c>
      <c r="AB77" s="44">
        <f t="shared" si="60"/>
        <v>0</v>
      </c>
      <c r="AC77" s="130">
        <f t="shared" si="61"/>
        <v>0</v>
      </c>
      <c r="AD77" s="22"/>
      <c r="AE77" s="22"/>
      <c r="AF77" s="22"/>
      <c r="AG77" s="22"/>
      <c r="AH77" s="22"/>
      <c r="AI77" s="22"/>
      <c r="AJ77" s="22"/>
      <c r="AK77" s="22"/>
      <c r="AL77" s="22"/>
      <c r="AM77" s="51">
        <f t="shared" si="62"/>
        <v>0</v>
      </c>
      <c r="AN77" s="22"/>
      <c r="AO77" s="22"/>
      <c r="AP77" s="22"/>
      <c r="AQ77" s="22"/>
      <c r="AR77" s="22"/>
      <c r="AS77" s="22"/>
      <c r="AT77" s="22"/>
      <c r="AU77" s="22"/>
      <c r="AV77" s="22"/>
      <c r="AW77" s="51">
        <f t="shared" si="63"/>
        <v>0</v>
      </c>
      <c r="AX77" s="50">
        <f t="shared" si="64"/>
        <v>0</v>
      </c>
      <c r="AY77" s="140">
        <f t="shared" si="65"/>
        <v>0</v>
      </c>
      <c r="AZ77" s="44">
        <f t="shared" si="66"/>
        <v>0</v>
      </c>
      <c r="BA77" s="132">
        <f t="shared" si="67"/>
        <v>0</v>
      </c>
      <c r="BB77" s="147"/>
      <c r="BC77" s="35"/>
      <c r="BD77" s="30"/>
      <c r="BE77" s="30"/>
      <c r="BF77" s="141">
        <f t="shared" si="48"/>
        <v>0</v>
      </c>
      <c r="BG77" s="135">
        <f t="shared" si="68"/>
        <v>0</v>
      </c>
      <c r="BH77" s="136">
        <f t="shared" si="49"/>
        <v>0</v>
      </c>
      <c r="BI77" s="142">
        <f t="shared" si="69"/>
        <v>-124</v>
      </c>
      <c r="BJ77" s="138">
        <f t="shared" si="70"/>
        <v>0</v>
      </c>
      <c r="BK77" s="139">
        <f t="shared" si="71"/>
        <v>-136</v>
      </c>
      <c r="BL77" s="189">
        <f t="shared" si="72"/>
        <v>-56</v>
      </c>
    </row>
    <row r="78" spans="2:64" s="47" customFormat="1" ht="13.5" customHeight="1" hidden="1">
      <c r="B78" s="90"/>
      <c r="C78" s="91"/>
      <c r="D78" s="92"/>
      <c r="E78" s="38">
        <v>51.84</v>
      </c>
      <c r="F78" s="84">
        <v>-13.4</v>
      </c>
      <c r="G78" s="172"/>
      <c r="H78" s="144"/>
      <c r="I78" s="144"/>
      <c r="J78" s="144"/>
      <c r="K78" s="144"/>
      <c r="L78" s="144"/>
      <c r="M78" s="144"/>
      <c r="N78" s="144"/>
      <c r="O78" s="144"/>
      <c r="P78" s="144"/>
      <c r="Q78" s="31">
        <f t="shared" si="58"/>
        <v>0</v>
      </c>
      <c r="R78" s="144"/>
      <c r="S78" s="144"/>
      <c r="T78" s="144"/>
      <c r="U78" s="144"/>
      <c r="V78" s="144"/>
      <c r="W78" s="144"/>
      <c r="X78" s="144"/>
      <c r="Y78" s="144"/>
      <c r="Z78" s="144"/>
      <c r="AA78" s="155">
        <f t="shared" si="59"/>
        <v>0</v>
      </c>
      <c r="AB78" s="156">
        <f t="shared" si="60"/>
        <v>0</v>
      </c>
      <c r="AC78" s="157">
        <f t="shared" si="61"/>
        <v>0</v>
      </c>
      <c r="AD78" s="144"/>
      <c r="AE78" s="144"/>
      <c r="AF78" s="144"/>
      <c r="AG78" s="144"/>
      <c r="AH78" s="144"/>
      <c r="AI78" s="144"/>
      <c r="AJ78" s="144"/>
      <c r="AK78" s="144"/>
      <c r="AL78" s="144"/>
      <c r="AM78" s="144">
        <f t="shared" si="62"/>
        <v>0</v>
      </c>
      <c r="AN78" s="144"/>
      <c r="AO78" s="144"/>
      <c r="AP78" s="144"/>
      <c r="AQ78" s="144"/>
      <c r="AR78" s="144"/>
      <c r="AS78" s="144"/>
      <c r="AT78" s="144"/>
      <c r="AU78" s="144"/>
      <c r="AV78" s="144"/>
      <c r="AW78" s="144">
        <f t="shared" si="63"/>
        <v>0</v>
      </c>
      <c r="AX78" s="144">
        <f t="shared" si="64"/>
        <v>0</v>
      </c>
      <c r="AY78" s="140">
        <f t="shared" si="65"/>
        <v>0</v>
      </c>
      <c r="AZ78" s="156">
        <f t="shared" si="66"/>
        <v>0</v>
      </c>
      <c r="BA78" s="158">
        <f t="shared" si="67"/>
        <v>0</v>
      </c>
      <c r="BB78" s="146"/>
      <c r="BC78" s="159"/>
      <c r="BD78" s="148"/>
      <c r="BE78" s="148"/>
      <c r="BF78" s="141">
        <f t="shared" si="48"/>
        <v>0</v>
      </c>
      <c r="BG78" s="135">
        <f t="shared" si="68"/>
        <v>0</v>
      </c>
      <c r="BH78" s="150">
        <f t="shared" si="49"/>
        <v>0</v>
      </c>
      <c r="BI78" s="160">
        <f t="shared" si="69"/>
        <v>-124</v>
      </c>
      <c r="BJ78" s="138">
        <f t="shared" si="70"/>
        <v>0</v>
      </c>
      <c r="BK78" s="139">
        <f t="shared" si="71"/>
        <v>-136</v>
      </c>
      <c r="BL78" s="189">
        <f t="shared" si="72"/>
        <v>-56</v>
      </c>
    </row>
    <row r="79" spans="2:64" s="47" customFormat="1" ht="13.5" customHeight="1">
      <c r="B79" s="99"/>
      <c r="C79" s="91"/>
      <c r="D79" s="92"/>
      <c r="E79" s="20" t="s">
        <v>14</v>
      </c>
      <c r="F79" s="21" t="s">
        <v>14</v>
      </c>
      <c r="G79" s="162"/>
      <c r="H79" s="22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f t="shared" si="58"/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6">
        <f t="shared" si="59"/>
        <v>0</v>
      </c>
      <c r="AB79" s="44">
        <f t="shared" si="60"/>
        <v>0</v>
      </c>
      <c r="AC79" s="130">
        <f t="shared" si="61"/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144">
        <f t="shared" si="62"/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3">
        <v>0</v>
      </c>
      <c r="AT79" s="23">
        <v>0</v>
      </c>
      <c r="AU79" s="23">
        <v>0</v>
      </c>
      <c r="AV79" s="23">
        <v>0</v>
      </c>
      <c r="AW79" s="144">
        <f t="shared" si="63"/>
        <v>0</v>
      </c>
      <c r="AX79" s="144">
        <f t="shared" si="64"/>
        <v>0</v>
      </c>
      <c r="AY79" s="140">
        <f t="shared" si="65"/>
        <v>0</v>
      </c>
      <c r="AZ79" s="44">
        <f t="shared" si="66"/>
        <v>0</v>
      </c>
      <c r="BA79" s="132">
        <f t="shared" si="67"/>
        <v>0</v>
      </c>
      <c r="BB79" s="147"/>
      <c r="BC79" s="35"/>
      <c r="BD79" s="30"/>
      <c r="BE79" s="30"/>
      <c r="BF79" s="141">
        <f t="shared" si="48"/>
        <v>0</v>
      </c>
      <c r="BG79" s="135">
        <f t="shared" si="68"/>
        <v>0</v>
      </c>
      <c r="BH79" s="136">
        <f t="shared" si="49"/>
        <v>0</v>
      </c>
      <c r="BI79" s="142"/>
      <c r="BJ79" s="138">
        <f>AX79+BD79</f>
        <v>0</v>
      </c>
      <c r="BK79" s="161"/>
      <c r="BL79" s="189"/>
    </row>
    <row r="80" spans="2:64" s="83" customFormat="1" ht="9.75" customHeight="1">
      <c r="B80" s="86"/>
      <c r="C80" s="85"/>
      <c r="D80" s="86"/>
      <c r="E80" s="61"/>
      <c r="F80" s="62"/>
      <c r="G80" s="77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78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78"/>
      <c r="AZ80" s="54"/>
      <c r="BA80" s="79"/>
      <c r="BB80" s="60"/>
      <c r="BC80" s="53"/>
      <c r="BD80" s="53"/>
      <c r="BE80" s="53"/>
      <c r="BF80" s="80"/>
      <c r="BG80" s="80"/>
      <c r="BH80" s="81"/>
      <c r="BI80" s="82"/>
      <c r="BJ80" s="81"/>
      <c r="BK80" s="82"/>
      <c r="BL80" s="19"/>
    </row>
    <row r="81" spans="2:64" s="3" customFormat="1" ht="18" customHeight="1">
      <c r="B81" s="69" t="s">
        <v>33</v>
      </c>
      <c r="C81" s="70"/>
      <c r="D81" s="71"/>
      <c r="E81" s="14"/>
      <c r="F81" s="16"/>
      <c r="G81" s="59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6"/>
      <c r="AB81" s="6"/>
      <c r="AC81" s="6"/>
      <c r="AZ81" s="54"/>
      <c r="BA81" s="5"/>
      <c r="BB81" s="60"/>
      <c r="BC81" s="4"/>
      <c r="BD81" s="4"/>
      <c r="BE81" s="4"/>
      <c r="BF81" s="57"/>
      <c r="BG81" s="57"/>
      <c r="BI81" s="52"/>
      <c r="BK81" s="52"/>
      <c r="BL81" s="18"/>
    </row>
    <row r="82" spans="2:64" s="3" customFormat="1" ht="13.5" customHeight="1">
      <c r="B82" s="72"/>
      <c r="C82" s="206" t="s">
        <v>25</v>
      </c>
      <c r="D82" s="209" t="s">
        <v>3</v>
      </c>
      <c r="E82" s="15"/>
      <c r="F82" s="17"/>
      <c r="G82" s="197" t="s">
        <v>55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116"/>
      <c r="AB82" s="212" t="s">
        <v>17</v>
      </c>
      <c r="AC82" s="2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215" t="s">
        <v>22</v>
      </c>
      <c r="AY82" s="215"/>
      <c r="AZ82" s="214" t="s">
        <v>16</v>
      </c>
      <c r="BA82" s="217"/>
      <c r="BB82" s="58"/>
      <c r="BC82" s="7"/>
      <c r="BD82" s="7"/>
      <c r="BE82" s="7"/>
      <c r="BF82" s="56" t="s">
        <v>12</v>
      </c>
      <c r="BG82" s="56"/>
      <c r="BH82" s="214" t="s">
        <v>23</v>
      </c>
      <c r="BI82" s="215"/>
      <c r="BJ82" s="215"/>
      <c r="BK82" s="215"/>
      <c r="BL82" s="200" t="s">
        <v>48</v>
      </c>
    </row>
    <row r="83" spans="2:64" s="3" customFormat="1" ht="13.5" customHeight="1">
      <c r="B83" s="73" t="s">
        <v>0</v>
      </c>
      <c r="C83" s="207"/>
      <c r="D83" s="210"/>
      <c r="E83" s="24" t="s">
        <v>11</v>
      </c>
      <c r="F83" s="25" t="s">
        <v>9</v>
      </c>
      <c r="G83" s="198"/>
      <c r="H83" s="9">
        <v>1</v>
      </c>
      <c r="I83" s="8">
        <v>2</v>
      </c>
      <c r="J83" s="8">
        <v>3</v>
      </c>
      <c r="K83" s="8">
        <v>4</v>
      </c>
      <c r="L83" s="8">
        <v>5</v>
      </c>
      <c r="M83" s="8">
        <v>6</v>
      </c>
      <c r="N83" s="8">
        <v>7</v>
      </c>
      <c r="O83" s="8">
        <v>8</v>
      </c>
      <c r="P83" s="8">
        <v>9</v>
      </c>
      <c r="Q83" s="8" t="s">
        <v>16</v>
      </c>
      <c r="R83" s="8">
        <v>10</v>
      </c>
      <c r="S83" s="8">
        <v>11</v>
      </c>
      <c r="T83" s="8">
        <v>12</v>
      </c>
      <c r="U83" s="8">
        <v>13</v>
      </c>
      <c r="V83" s="8">
        <v>14</v>
      </c>
      <c r="W83" s="8">
        <v>15</v>
      </c>
      <c r="X83" s="8">
        <v>16</v>
      </c>
      <c r="Y83" s="8">
        <v>17</v>
      </c>
      <c r="Z83" s="8">
        <v>18</v>
      </c>
      <c r="AA83" s="48" t="s">
        <v>16</v>
      </c>
      <c r="AB83" s="28" t="s">
        <v>18</v>
      </c>
      <c r="AC83" s="49" t="s">
        <v>19</v>
      </c>
      <c r="AD83" s="8">
        <v>1</v>
      </c>
      <c r="AE83" s="8">
        <v>2</v>
      </c>
      <c r="AF83" s="8">
        <v>3</v>
      </c>
      <c r="AG83" s="8">
        <v>4</v>
      </c>
      <c r="AH83" s="8">
        <v>5</v>
      </c>
      <c r="AI83" s="8">
        <v>6</v>
      </c>
      <c r="AJ83" s="8">
        <v>7</v>
      </c>
      <c r="AK83" s="8">
        <v>8</v>
      </c>
      <c r="AL83" s="8">
        <v>9</v>
      </c>
      <c r="AM83" s="8" t="s">
        <v>16</v>
      </c>
      <c r="AN83" s="8">
        <v>10</v>
      </c>
      <c r="AO83" s="8">
        <v>11</v>
      </c>
      <c r="AP83" s="8">
        <v>12</v>
      </c>
      <c r="AQ83" s="8">
        <v>13</v>
      </c>
      <c r="AR83" s="8">
        <v>14</v>
      </c>
      <c r="AS83" s="8">
        <v>15</v>
      </c>
      <c r="AT83" s="8">
        <v>16</v>
      </c>
      <c r="AU83" s="8">
        <v>17</v>
      </c>
      <c r="AV83" s="8">
        <v>18</v>
      </c>
      <c r="AW83" s="8" t="s">
        <v>16</v>
      </c>
      <c r="AX83" s="9" t="s">
        <v>20</v>
      </c>
      <c r="AY83" s="48" t="s">
        <v>21</v>
      </c>
      <c r="AZ83" s="28" t="s">
        <v>20</v>
      </c>
      <c r="BA83" s="49" t="s">
        <v>21</v>
      </c>
      <c r="BB83" s="118" t="s">
        <v>12</v>
      </c>
      <c r="BC83" s="8">
        <v>1</v>
      </c>
      <c r="BD83" s="9">
        <v>2</v>
      </c>
      <c r="BE83" s="9">
        <v>3</v>
      </c>
      <c r="BF83" s="119" t="s">
        <v>20</v>
      </c>
      <c r="BG83" s="120" t="s">
        <v>19</v>
      </c>
      <c r="BH83" s="10" t="s">
        <v>24</v>
      </c>
      <c r="BI83" s="121"/>
      <c r="BJ83" s="45" t="s">
        <v>26</v>
      </c>
      <c r="BK83" s="122"/>
      <c r="BL83" s="201"/>
    </row>
    <row r="84" spans="2:64" s="3" customFormat="1" ht="13.5" customHeight="1" thickBot="1">
      <c r="B84" s="74"/>
      <c r="C84" s="208"/>
      <c r="D84" s="211"/>
      <c r="E84" s="26" t="s">
        <v>15</v>
      </c>
      <c r="F84" s="27" t="s">
        <v>13</v>
      </c>
      <c r="G84" s="199"/>
      <c r="H84" s="12">
        <v>3</v>
      </c>
      <c r="I84" s="11">
        <v>3</v>
      </c>
      <c r="J84" s="11">
        <v>4</v>
      </c>
      <c r="K84" s="11">
        <v>3</v>
      </c>
      <c r="L84" s="11">
        <v>3</v>
      </c>
      <c r="M84" s="11">
        <v>3</v>
      </c>
      <c r="N84" s="11">
        <v>3</v>
      </c>
      <c r="O84" s="11">
        <v>3</v>
      </c>
      <c r="P84" s="11">
        <v>3</v>
      </c>
      <c r="Q84" s="11">
        <f>SUM(H84:P84)</f>
        <v>28</v>
      </c>
      <c r="R84" s="11">
        <v>3</v>
      </c>
      <c r="S84" s="11">
        <v>3</v>
      </c>
      <c r="T84" s="11">
        <v>4</v>
      </c>
      <c r="U84" s="11">
        <v>3</v>
      </c>
      <c r="V84" s="11">
        <v>3</v>
      </c>
      <c r="W84" s="11">
        <v>3</v>
      </c>
      <c r="X84" s="11">
        <v>3</v>
      </c>
      <c r="Y84" s="11">
        <v>3</v>
      </c>
      <c r="Z84" s="11">
        <v>3</v>
      </c>
      <c r="AA84" s="123">
        <f>SUM(R84:Z84)</f>
        <v>28</v>
      </c>
      <c r="AB84" s="124">
        <f>AA84+Q84</f>
        <v>56</v>
      </c>
      <c r="AC84" s="55" t="s">
        <v>47</v>
      </c>
      <c r="AD84" s="11">
        <v>3</v>
      </c>
      <c r="AE84" s="11">
        <v>3</v>
      </c>
      <c r="AF84" s="11">
        <v>3</v>
      </c>
      <c r="AG84" s="11">
        <v>4</v>
      </c>
      <c r="AH84" s="11">
        <v>3</v>
      </c>
      <c r="AI84" s="11">
        <v>3</v>
      </c>
      <c r="AJ84" s="11">
        <v>3</v>
      </c>
      <c r="AK84" s="11">
        <v>3</v>
      </c>
      <c r="AL84" s="11">
        <v>3</v>
      </c>
      <c r="AM84" s="11">
        <f>SUM(AD84:AL84)</f>
        <v>28</v>
      </c>
      <c r="AN84" s="11">
        <v>3</v>
      </c>
      <c r="AO84" s="11">
        <v>3</v>
      </c>
      <c r="AP84" s="11">
        <v>4</v>
      </c>
      <c r="AQ84" s="11">
        <v>3</v>
      </c>
      <c r="AR84" s="11">
        <v>3</v>
      </c>
      <c r="AS84" s="11">
        <v>3</v>
      </c>
      <c r="AT84" s="11">
        <v>3</v>
      </c>
      <c r="AU84" s="11">
        <v>3</v>
      </c>
      <c r="AV84" s="11">
        <v>3</v>
      </c>
      <c r="AW84" s="11">
        <f>SUM(AN84:AV84)</f>
        <v>28</v>
      </c>
      <c r="AX84" s="12">
        <v>54</v>
      </c>
      <c r="AY84" s="123" t="s">
        <v>47</v>
      </c>
      <c r="AZ84" s="124">
        <f>AX84+AB84</f>
        <v>110</v>
      </c>
      <c r="BA84" s="125" t="s">
        <v>47</v>
      </c>
      <c r="BB84" s="126" t="s">
        <v>27</v>
      </c>
      <c r="BC84" s="46">
        <v>4</v>
      </c>
      <c r="BD84" s="29">
        <v>4</v>
      </c>
      <c r="BE84" s="29">
        <v>4</v>
      </c>
      <c r="BF84" s="127">
        <f aca="true" t="shared" si="73" ref="BF84:BF100">SUM(BC84:BE84)</f>
        <v>12</v>
      </c>
      <c r="BG84" s="128" t="s">
        <v>47</v>
      </c>
      <c r="BH84" s="203">
        <f aca="true" t="shared" si="74" ref="BH84:BH100">AZ84+BF84</f>
        <v>122</v>
      </c>
      <c r="BI84" s="204"/>
      <c r="BJ84" s="205" t="s">
        <v>47</v>
      </c>
      <c r="BK84" s="216"/>
      <c r="BL84" s="202"/>
    </row>
    <row r="85" spans="2:64" s="3" customFormat="1" ht="13.5" customHeight="1" thickTop="1">
      <c r="B85" s="43"/>
      <c r="C85" s="40" t="s">
        <v>30</v>
      </c>
      <c r="D85" s="95" t="s">
        <v>10</v>
      </c>
      <c r="E85" s="20">
        <v>50.68</v>
      </c>
      <c r="F85" s="21">
        <v>-13.7</v>
      </c>
      <c r="G85" s="129">
        <v>4</v>
      </c>
      <c r="H85" s="22">
        <v>5</v>
      </c>
      <c r="I85" s="22">
        <v>3</v>
      </c>
      <c r="J85" s="22">
        <v>4</v>
      </c>
      <c r="K85" s="22">
        <v>4</v>
      </c>
      <c r="L85" s="22">
        <v>7</v>
      </c>
      <c r="M85" s="22">
        <v>3</v>
      </c>
      <c r="N85" s="22">
        <v>3</v>
      </c>
      <c r="O85" s="22">
        <v>4</v>
      </c>
      <c r="P85" s="22">
        <v>4</v>
      </c>
      <c r="Q85" s="23">
        <f aca="true" t="shared" si="75" ref="Q85:Q100">SUM(H85:P85)</f>
        <v>37</v>
      </c>
      <c r="R85" s="22">
        <v>4</v>
      </c>
      <c r="S85" s="22">
        <v>4</v>
      </c>
      <c r="T85" s="22">
        <v>4</v>
      </c>
      <c r="U85" s="22">
        <v>4</v>
      </c>
      <c r="V85" s="22">
        <v>4</v>
      </c>
      <c r="W85" s="22">
        <v>5</v>
      </c>
      <c r="X85" s="22">
        <v>5</v>
      </c>
      <c r="Y85" s="22">
        <v>4</v>
      </c>
      <c r="Z85" s="22">
        <v>4</v>
      </c>
      <c r="AA85" s="6">
        <f aca="true" t="shared" si="76" ref="AA85:AA100">SUM(R85:Z85)</f>
        <v>38</v>
      </c>
      <c r="AB85" s="44">
        <f aca="true" t="shared" si="77" ref="AB85:AB100">AA85+Q85</f>
        <v>75</v>
      </c>
      <c r="AC85" s="130">
        <f aca="true" t="shared" si="78" ref="AC85:AC100">AB85-G85</f>
        <v>71</v>
      </c>
      <c r="AD85" s="22">
        <v>3</v>
      </c>
      <c r="AE85" s="22">
        <v>3</v>
      </c>
      <c r="AF85" s="22">
        <v>4</v>
      </c>
      <c r="AG85" s="22">
        <v>4</v>
      </c>
      <c r="AH85" s="22">
        <v>3</v>
      </c>
      <c r="AI85" s="22">
        <v>3</v>
      </c>
      <c r="AJ85" s="22">
        <v>3</v>
      </c>
      <c r="AK85" s="22">
        <v>2</v>
      </c>
      <c r="AL85" s="22">
        <v>5</v>
      </c>
      <c r="AM85" s="144">
        <f aca="true" t="shared" si="79" ref="AM85:AM100">SUM(AD85:AL85)</f>
        <v>30</v>
      </c>
      <c r="AN85" s="22">
        <v>3</v>
      </c>
      <c r="AO85" s="22">
        <v>3</v>
      </c>
      <c r="AP85" s="22">
        <v>2</v>
      </c>
      <c r="AQ85" s="22">
        <v>3</v>
      </c>
      <c r="AR85" s="22">
        <v>3</v>
      </c>
      <c r="AS85" s="22">
        <v>3</v>
      </c>
      <c r="AT85" s="22">
        <v>3</v>
      </c>
      <c r="AU85" s="22">
        <v>3</v>
      </c>
      <c r="AV85" s="22">
        <v>4</v>
      </c>
      <c r="AW85" s="144">
        <f aca="true" t="shared" si="80" ref="AW85:AW100">SUM(AN85:AV85)</f>
        <v>27</v>
      </c>
      <c r="AX85" s="144">
        <f aca="true" t="shared" si="81" ref="AX85:AX100">AM85+AW85</f>
        <v>57</v>
      </c>
      <c r="AY85" s="140">
        <f aca="true" t="shared" si="82" ref="AY85:AY100">AX85-G85</f>
        <v>53</v>
      </c>
      <c r="AZ85" s="44">
        <f aca="true" t="shared" si="83" ref="AZ85:AZ100">AX85+AB85</f>
        <v>132</v>
      </c>
      <c r="BA85" s="132">
        <f aca="true" t="shared" si="84" ref="BA85:BA100">AC85+AY85</f>
        <v>124</v>
      </c>
      <c r="BB85" s="133">
        <v>1</v>
      </c>
      <c r="BC85" s="22">
        <v>5</v>
      </c>
      <c r="BD85" s="22">
        <v>3</v>
      </c>
      <c r="BE85" s="131">
        <v>4</v>
      </c>
      <c r="BF85" s="134">
        <f t="shared" si="73"/>
        <v>12</v>
      </c>
      <c r="BG85" s="135">
        <f aca="true" t="shared" si="85" ref="BG85:BG100">BF85-BB85</f>
        <v>11</v>
      </c>
      <c r="BH85" s="136">
        <f t="shared" si="74"/>
        <v>144</v>
      </c>
      <c r="BI85" s="142">
        <f>BH85-122</f>
        <v>22</v>
      </c>
      <c r="BJ85" s="138">
        <f>BA85+BG85</f>
        <v>135</v>
      </c>
      <c r="BK85" s="139">
        <f>BJ85-(124)</f>
        <v>11</v>
      </c>
      <c r="BL85" s="188">
        <f>(AZ85-110)/2</f>
        <v>11</v>
      </c>
    </row>
    <row r="86" spans="2:72" s="47" customFormat="1" ht="13.5" customHeight="1">
      <c r="B86" s="43"/>
      <c r="C86" s="40" t="s">
        <v>31</v>
      </c>
      <c r="D86" s="95" t="s">
        <v>32</v>
      </c>
      <c r="E86" s="36">
        <v>48.57</v>
      </c>
      <c r="F86" s="21">
        <v>-15.2</v>
      </c>
      <c r="G86" s="129">
        <v>6</v>
      </c>
      <c r="H86" s="22">
        <v>4</v>
      </c>
      <c r="I86" s="22">
        <v>4</v>
      </c>
      <c r="J86" s="22">
        <v>4</v>
      </c>
      <c r="K86" s="22">
        <v>6</v>
      </c>
      <c r="L86" s="22">
        <v>6</v>
      </c>
      <c r="M86" s="22">
        <v>7</v>
      </c>
      <c r="N86" s="22">
        <v>6</v>
      </c>
      <c r="O86" s="22">
        <v>4</v>
      </c>
      <c r="P86" s="22">
        <v>3</v>
      </c>
      <c r="Q86" s="23">
        <f t="shared" si="75"/>
        <v>44</v>
      </c>
      <c r="R86" s="22">
        <v>5</v>
      </c>
      <c r="S86" s="22">
        <v>6</v>
      </c>
      <c r="T86" s="22">
        <v>4</v>
      </c>
      <c r="U86" s="22">
        <v>4</v>
      </c>
      <c r="V86" s="22">
        <v>4</v>
      </c>
      <c r="W86" s="22">
        <v>6</v>
      </c>
      <c r="X86" s="22">
        <v>5</v>
      </c>
      <c r="Y86" s="22">
        <v>4</v>
      </c>
      <c r="Z86" s="22">
        <v>5</v>
      </c>
      <c r="AA86" s="6">
        <f t="shared" si="76"/>
        <v>43</v>
      </c>
      <c r="AB86" s="44">
        <f t="shared" si="77"/>
        <v>87</v>
      </c>
      <c r="AC86" s="130">
        <f t="shared" si="78"/>
        <v>81</v>
      </c>
      <c r="AD86" s="22">
        <v>7</v>
      </c>
      <c r="AE86" s="22">
        <v>7</v>
      </c>
      <c r="AF86" s="22">
        <v>7</v>
      </c>
      <c r="AG86" s="22">
        <v>7</v>
      </c>
      <c r="AH86" s="22">
        <v>7</v>
      </c>
      <c r="AI86" s="22">
        <v>7</v>
      </c>
      <c r="AJ86" s="22">
        <v>7</v>
      </c>
      <c r="AK86" s="22">
        <v>7</v>
      </c>
      <c r="AL86" s="22">
        <v>7</v>
      </c>
      <c r="AM86" s="51">
        <f t="shared" si="79"/>
        <v>63</v>
      </c>
      <c r="AN86" s="22">
        <v>7</v>
      </c>
      <c r="AO86" s="22">
        <v>7</v>
      </c>
      <c r="AP86" s="22">
        <v>7</v>
      </c>
      <c r="AQ86" s="22">
        <v>7</v>
      </c>
      <c r="AR86" s="22">
        <v>7</v>
      </c>
      <c r="AS86" s="22">
        <v>7</v>
      </c>
      <c r="AT86" s="22">
        <v>7</v>
      </c>
      <c r="AU86" s="22">
        <v>7</v>
      </c>
      <c r="AV86" s="22">
        <v>7</v>
      </c>
      <c r="AW86" s="51">
        <f t="shared" si="80"/>
        <v>63</v>
      </c>
      <c r="AX86" s="177">
        <f t="shared" si="81"/>
        <v>126</v>
      </c>
      <c r="AY86" s="178">
        <f t="shared" si="82"/>
        <v>120</v>
      </c>
      <c r="AZ86" s="179">
        <f t="shared" si="83"/>
        <v>213</v>
      </c>
      <c r="BA86" s="180">
        <f t="shared" si="84"/>
        <v>201</v>
      </c>
      <c r="BB86" s="133"/>
      <c r="BC86" s="22"/>
      <c r="BD86" s="22"/>
      <c r="BE86" s="22"/>
      <c r="BF86" s="141">
        <f t="shared" si="73"/>
        <v>0</v>
      </c>
      <c r="BG86" s="135">
        <f t="shared" si="85"/>
        <v>0</v>
      </c>
      <c r="BH86" s="181">
        <f t="shared" si="74"/>
        <v>213</v>
      </c>
      <c r="BI86" s="182">
        <f>BH86-122</f>
        <v>91</v>
      </c>
      <c r="BJ86" s="183">
        <f aca="true" t="shared" si="86" ref="BJ86:BJ99">BA86+BG86</f>
        <v>201</v>
      </c>
      <c r="BK86" s="184">
        <f>BJ86-(110)</f>
        <v>91</v>
      </c>
      <c r="BL86" s="189">
        <v>20.2</v>
      </c>
      <c r="BM86" s="3"/>
      <c r="BN86" s="3"/>
      <c r="BO86" s="3"/>
      <c r="BP86" s="3"/>
      <c r="BQ86" s="3"/>
      <c r="BR86" s="3"/>
      <c r="BS86" s="3"/>
      <c r="BT86" s="3"/>
    </row>
    <row r="87" spans="2:72" s="47" customFormat="1" ht="13.5" customHeight="1" hidden="1">
      <c r="B87" s="43"/>
      <c r="C87" s="40"/>
      <c r="D87" s="95"/>
      <c r="E87" s="36">
        <v>48.57</v>
      </c>
      <c r="F87" s="21">
        <v>-15.2</v>
      </c>
      <c r="G87" s="129"/>
      <c r="H87" s="22"/>
      <c r="I87" s="22"/>
      <c r="J87" s="22"/>
      <c r="K87" s="22"/>
      <c r="L87" s="22"/>
      <c r="M87" s="22"/>
      <c r="N87" s="22"/>
      <c r="O87" s="22"/>
      <c r="P87" s="22"/>
      <c r="Q87" s="23">
        <f t="shared" si="75"/>
        <v>0</v>
      </c>
      <c r="R87" s="22"/>
      <c r="S87" s="22"/>
      <c r="T87" s="22"/>
      <c r="U87" s="22"/>
      <c r="V87" s="22"/>
      <c r="W87" s="22"/>
      <c r="X87" s="22"/>
      <c r="Y87" s="22"/>
      <c r="Z87" s="22"/>
      <c r="AA87" s="6">
        <f t="shared" si="76"/>
        <v>0</v>
      </c>
      <c r="AB87" s="44">
        <f t="shared" si="77"/>
        <v>0</v>
      </c>
      <c r="AC87" s="130">
        <f t="shared" si="78"/>
        <v>0</v>
      </c>
      <c r="AD87" s="22"/>
      <c r="AE87" s="22"/>
      <c r="AF87" s="22"/>
      <c r="AG87" s="22"/>
      <c r="AH87" s="22"/>
      <c r="AI87" s="22"/>
      <c r="AJ87" s="22"/>
      <c r="AK87" s="22"/>
      <c r="AL87" s="22"/>
      <c r="AM87" s="144">
        <f t="shared" si="79"/>
        <v>0</v>
      </c>
      <c r="AN87" s="22"/>
      <c r="AO87" s="22"/>
      <c r="AP87" s="22"/>
      <c r="AQ87" s="22"/>
      <c r="AR87" s="22"/>
      <c r="AS87" s="22"/>
      <c r="AT87" s="22"/>
      <c r="AU87" s="22"/>
      <c r="AV87" s="22"/>
      <c r="AW87" s="144">
        <f t="shared" si="80"/>
        <v>0</v>
      </c>
      <c r="AX87" s="144">
        <f t="shared" si="81"/>
        <v>0</v>
      </c>
      <c r="AY87" s="78">
        <f t="shared" si="82"/>
        <v>0</v>
      </c>
      <c r="AZ87" s="44">
        <f t="shared" si="83"/>
        <v>0</v>
      </c>
      <c r="BA87" s="132">
        <f t="shared" si="84"/>
        <v>0</v>
      </c>
      <c r="BB87" s="133"/>
      <c r="BC87" s="22"/>
      <c r="BD87" s="22"/>
      <c r="BE87" s="22"/>
      <c r="BF87" s="141">
        <f t="shared" si="73"/>
        <v>0</v>
      </c>
      <c r="BG87" s="135">
        <f t="shared" si="85"/>
        <v>0</v>
      </c>
      <c r="BH87" s="136">
        <f t="shared" si="74"/>
        <v>0</v>
      </c>
      <c r="BI87" s="142">
        <f aca="true" t="shared" si="87" ref="BI87:BI99">BH87-124</f>
        <v>-124</v>
      </c>
      <c r="BJ87" s="138">
        <f t="shared" si="86"/>
        <v>0</v>
      </c>
      <c r="BK87" s="139">
        <f aca="true" t="shared" si="88" ref="BK87:BK99">BJ87-(124+12)</f>
        <v>-136</v>
      </c>
      <c r="BL87" s="189">
        <f aca="true" t="shared" si="89" ref="BL87:BL99">(AZ87-112)/2</f>
        <v>-56</v>
      </c>
      <c r="BM87" s="3"/>
      <c r="BN87" s="3"/>
      <c r="BO87" s="3"/>
      <c r="BP87" s="3"/>
      <c r="BQ87" s="3"/>
      <c r="BR87" s="3"/>
      <c r="BS87" s="3"/>
      <c r="BT87" s="3"/>
    </row>
    <row r="88" spans="2:72" s="47" customFormat="1" ht="13.5" customHeight="1" hidden="1">
      <c r="B88" s="43"/>
      <c r="C88" s="40"/>
      <c r="D88" s="95"/>
      <c r="E88" s="20">
        <v>52</v>
      </c>
      <c r="F88" s="21">
        <v>-12.8</v>
      </c>
      <c r="G88" s="129"/>
      <c r="H88" s="22"/>
      <c r="I88" s="22"/>
      <c r="J88" s="22"/>
      <c r="K88" s="22"/>
      <c r="L88" s="22"/>
      <c r="M88" s="22"/>
      <c r="N88" s="22"/>
      <c r="O88" s="22"/>
      <c r="P88" s="22"/>
      <c r="Q88" s="23">
        <f t="shared" si="75"/>
        <v>0</v>
      </c>
      <c r="R88" s="22"/>
      <c r="S88" s="22"/>
      <c r="T88" s="22"/>
      <c r="U88" s="22"/>
      <c r="V88" s="22"/>
      <c r="W88" s="22"/>
      <c r="X88" s="22"/>
      <c r="Y88" s="22"/>
      <c r="Z88" s="22"/>
      <c r="AA88" s="6">
        <f t="shared" si="76"/>
        <v>0</v>
      </c>
      <c r="AB88" s="44">
        <f t="shared" si="77"/>
        <v>0</v>
      </c>
      <c r="AC88" s="130">
        <f t="shared" si="78"/>
        <v>0</v>
      </c>
      <c r="AD88" s="22"/>
      <c r="AE88" s="22"/>
      <c r="AF88" s="22"/>
      <c r="AG88" s="22"/>
      <c r="AH88" s="22"/>
      <c r="AI88" s="22"/>
      <c r="AJ88" s="22"/>
      <c r="AK88" s="22"/>
      <c r="AL88" s="22"/>
      <c r="AM88" s="51">
        <f t="shared" si="79"/>
        <v>0</v>
      </c>
      <c r="AN88" s="22"/>
      <c r="AO88" s="22"/>
      <c r="AP88" s="22"/>
      <c r="AQ88" s="22"/>
      <c r="AR88" s="22"/>
      <c r="AS88" s="22"/>
      <c r="AT88" s="22"/>
      <c r="AU88" s="22"/>
      <c r="AV88" s="22"/>
      <c r="AW88" s="51">
        <f t="shared" si="80"/>
        <v>0</v>
      </c>
      <c r="AX88" s="50">
        <f t="shared" si="81"/>
        <v>0</v>
      </c>
      <c r="AY88" s="140">
        <f t="shared" si="82"/>
        <v>0</v>
      </c>
      <c r="AZ88" s="44">
        <f t="shared" si="83"/>
        <v>0</v>
      </c>
      <c r="BA88" s="132">
        <f t="shared" si="84"/>
        <v>0</v>
      </c>
      <c r="BB88" s="133"/>
      <c r="BC88" s="22"/>
      <c r="BD88" s="22"/>
      <c r="BE88" s="22"/>
      <c r="BF88" s="141">
        <f t="shared" si="73"/>
        <v>0</v>
      </c>
      <c r="BG88" s="135">
        <f t="shared" si="85"/>
        <v>0</v>
      </c>
      <c r="BH88" s="136">
        <f t="shared" si="74"/>
        <v>0</v>
      </c>
      <c r="BI88" s="142">
        <f t="shared" si="87"/>
        <v>-124</v>
      </c>
      <c r="BJ88" s="138">
        <f t="shared" si="86"/>
        <v>0</v>
      </c>
      <c r="BK88" s="139">
        <f t="shared" si="88"/>
        <v>-136</v>
      </c>
      <c r="BL88" s="189">
        <f t="shared" si="89"/>
        <v>-56</v>
      </c>
      <c r="BM88" s="3"/>
      <c r="BN88" s="3"/>
      <c r="BO88" s="3"/>
      <c r="BP88" s="3"/>
      <c r="BQ88" s="3"/>
      <c r="BR88" s="3"/>
      <c r="BS88" s="3"/>
      <c r="BT88" s="3"/>
    </row>
    <row r="89" spans="2:72" s="47" customFormat="1" ht="13.5" customHeight="1" hidden="1">
      <c r="B89" s="43"/>
      <c r="C89" s="40"/>
      <c r="D89" s="95"/>
      <c r="E89" s="20">
        <v>51.17</v>
      </c>
      <c r="F89" s="21">
        <v>-12.3</v>
      </c>
      <c r="G89" s="129"/>
      <c r="H89" s="22"/>
      <c r="I89" s="22"/>
      <c r="J89" s="22"/>
      <c r="K89" s="22"/>
      <c r="L89" s="22"/>
      <c r="M89" s="22"/>
      <c r="N89" s="22"/>
      <c r="O89" s="22"/>
      <c r="P89" s="22"/>
      <c r="Q89" s="23">
        <f t="shared" si="75"/>
        <v>0</v>
      </c>
      <c r="R89" s="22"/>
      <c r="S89" s="22"/>
      <c r="T89" s="22"/>
      <c r="U89" s="22"/>
      <c r="V89" s="22"/>
      <c r="W89" s="22"/>
      <c r="X89" s="22"/>
      <c r="Y89" s="22"/>
      <c r="Z89" s="22"/>
      <c r="AA89" s="6">
        <f t="shared" si="76"/>
        <v>0</v>
      </c>
      <c r="AB89" s="44">
        <f t="shared" si="77"/>
        <v>0</v>
      </c>
      <c r="AC89" s="130">
        <f t="shared" si="78"/>
        <v>0</v>
      </c>
      <c r="AD89" s="22"/>
      <c r="AE89" s="22"/>
      <c r="AF89" s="22"/>
      <c r="AG89" s="22"/>
      <c r="AH89" s="22"/>
      <c r="AI89" s="22"/>
      <c r="AJ89" s="22"/>
      <c r="AK89" s="22"/>
      <c r="AL89" s="22"/>
      <c r="AM89" s="144">
        <f t="shared" si="79"/>
        <v>0</v>
      </c>
      <c r="AN89" s="22"/>
      <c r="AO89" s="22"/>
      <c r="AP89" s="22"/>
      <c r="AQ89" s="22"/>
      <c r="AR89" s="22"/>
      <c r="AS89" s="22"/>
      <c r="AT89" s="22"/>
      <c r="AU89" s="22"/>
      <c r="AV89" s="22"/>
      <c r="AW89" s="144">
        <f t="shared" si="80"/>
        <v>0</v>
      </c>
      <c r="AX89" s="144">
        <f t="shared" si="81"/>
        <v>0</v>
      </c>
      <c r="AY89" s="78">
        <f t="shared" si="82"/>
        <v>0</v>
      </c>
      <c r="AZ89" s="44">
        <f t="shared" si="83"/>
        <v>0</v>
      </c>
      <c r="BA89" s="132">
        <f t="shared" si="84"/>
        <v>0</v>
      </c>
      <c r="BB89" s="133"/>
      <c r="BC89" s="22"/>
      <c r="BD89" s="22"/>
      <c r="BE89" s="22"/>
      <c r="BF89" s="141">
        <f t="shared" si="73"/>
        <v>0</v>
      </c>
      <c r="BG89" s="135">
        <f t="shared" si="85"/>
        <v>0</v>
      </c>
      <c r="BH89" s="136">
        <f t="shared" si="74"/>
        <v>0</v>
      </c>
      <c r="BI89" s="142">
        <f t="shared" si="87"/>
        <v>-124</v>
      </c>
      <c r="BJ89" s="138">
        <f t="shared" si="86"/>
        <v>0</v>
      </c>
      <c r="BK89" s="139">
        <f t="shared" si="88"/>
        <v>-136</v>
      </c>
      <c r="BL89" s="189">
        <f t="shared" si="89"/>
        <v>-56</v>
      </c>
      <c r="BM89" s="3"/>
      <c r="BN89" s="3"/>
      <c r="BO89" s="3"/>
      <c r="BP89" s="3"/>
      <c r="BQ89" s="3"/>
      <c r="BR89" s="3"/>
      <c r="BS89" s="3"/>
      <c r="BT89" s="3"/>
    </row>
    <row r="90" spans="2:72" s="47" customFormat="1" ht="13.5" customHeight="1" hidden="1">
      <c r="B90" s="43"/>
      <c r="C90" s="40"/>
      <c r="D90" s="95"/>
      <c r="E90" s="20">
        <v>49.87</v>
      </c>
      <c r="F90" s="42">
        <v>-15.6</v>
      </c>
      <c r="G90" s="143"/>
      <c r="H90" s="22"/>
      <c r="I90" s="22"/>
      <c r="J90" s="22"/>
      <c r="K90" s="22"/>
      <c r="L90" s="22"/>
      <c r="M90" s="22"/>
      <c r="N90" s="22"/>
      <c r="O90" s="22"/>
      <c r="P90" s="22"/>
      <c r="Q90" s="23">
        <f t="shared" si="75"/>
        <v>0</v>
      </c>
      <c r="R90" s="22"/>
      <c r="S90" s="22"/>
      <c r="T90" s="22"/>
      <c r="U90" s="22"/>
      <c r="V90" s="22"/>
      <c r="W90" s="22"/>
      <c r="X90" s="22"/>
      <c r="Y90" s="22"/>
      <c r="Z90" s="22"/>
      <c r="AA90" s="6">
        <f t="shared" si="76"/>
        <v>0</v>
      </c>
      <c r="AB90" s="44">
        <f t="shared" si="77"/>
        <v>0</v>
      </c>
      <c r="AC90" s="130">
        <f t="shared" si="78"/>
        <v>0</v>
      </c>
      <c r="AD90" s="22"/>
      <c r="AE90" s="22"/>
      <c r="AF90" s="22"/>
      <c r="AG90" s="22"/>
      <c r="AH90" s="22"/>
      <c r="AI90" s="22"/>
      <c r="AJ90" s="22"/>
      <c r="AK90" s="22"/>
      <c r="AL90" s="22"/>
      <c r="AM90" s="51">
        <f t="shared" si="79"/>
        <v>0</v>
      </c>
      <c r="AN90" s="22"/>
      <c r="AO90" s="22"/>
      <c r="AP90" s="22"/>
      <c r="AQ90" s="22"/>
      <c r="AR90" s="22"/>
      <c r="AS90" s="22"/>
      <c r="AT90" s="22"/>
      <c r="AU90" s="22"/>
      <c r="AV90" s="22"/>
      <c r="AW90" s="51">
        <f t="shared" si="80"/>
        <v>0</v>
      </c>
      <c r="AX90" s="50">
        <f t="shared" si="81"/>
        <v>0</v>
      </c>
      <c r="AY90" s="140">
        <f t="shared" si="82"/>
        <v>0</v>
      </c>
      <c r="AZ90" s="44">
        <f t="shared" si="83"/>
        <v>0</v>
      </c>
      <c r="BA90" s="132">
        <f t="shared" si="84"/>
        <v>0</v>
      </c>
      <c r="BB90" s="133"/>
      <c r="BC90" s="22"/>
      <c r="BD90" s="22"/>
      <c r="BE90" s="22"/>
      <c r="BF90" s="141">
        <f t="shared" si="73"/>
        <v>0</v>
      </c>
      <c r="BG90" s="135">
        <f t="shared" si="85"/>
        <v>0</v>
      </c>
      <c r="BH90" s="136">
        <f t="shared" si="74"/>
        <v>0</v>
      </c>
      <c r="BI90" s="142">
        <f t="shared" si="87"/>
        <v>-124</v>
      </c>
      <c r="BJ90" s="138">
        <f t="shared" si="86"/>
        <v>0</v>
      </c>
      <c r="BK90" s="139">
        <f t="shared" si="88"/>
        <v>-136</v>
      </c>
      <c r="BL90" s="189">
        <f t="shared" si="89"/>
        <v>-56</v>
      </c>
      <c r="BM90" s="3"/>
      <c r="BN90" s="3"/>
      <c r="BO90" s="3"/>
      <c r="BP90" s="3"/>
      <c r="BQ90" s="3"/>
      <c r="BR90" s="3"/>
      <c r="BS90" s="3"/>
      <c r="BT90" s="3"/>
    </row>
    <row r="91" spans="2:72" s="3" customFormat="1" ht="13.5" customHeight="1" hidden="1">
      <c r="B91" s="43"/>
      <c r="C91" s="40"/>
      <c r="D91" s="95"/>
      <c r="E91" s="20" t="s">
        <v>14</v>
      </c>
      <c r="F91" s="21" t="s">
        <v>14</v>
      </c>
      <c r="G91" s="129"/>
      <c r="H91" s="22"/>
      <c r="I91" s="22"/>
      <c r="J91" s="22"/>
      <c r="K91" s="22"/>
      <c r="L91" s="22"/>
      <c r="M91" s="22"/>
      <c r="N91" s="22"/>
      <c r="O91" s="22"/>
      <c r="P91" s="22"/>
      <c r="Q91" s="23">
        <f t="shared" si="75"/>
        <v>0</v>
      </c>
      <c r="R91" s="22"/>
      <c r="S91" s="22"/>
      <c r="T91" s="22"/>
      <c r="U91" s="22"/>
      <c r="V91" s="22"/>
      <c r="W91" s="22"/>
      <c r="X91" s="22"/>
      <c r="Y91" s="22"/>
      <c r="Z91" s="22"/>
      <c r="AA91" s="6">
        <f t="shared" si="76"/>
        <v>0</v>
      </c>
      <c r="AB91" s="44">
        <f t="shared" si="77"/>
        <v>0</v>
      </c>
      <c r="AC91" s="130">
        <f t="shared" si="78"/>
        <v>0</v>
      </c>
      <c r="AD91" s="22"/>
      <c r="AE91" s="22"/>
      <c r="AF91" s="22"/>
      <c r="AG91" s="22"/>
      <c r="AH91" s="22"/>
      <c r="AI91" s="22"/>
      <c r="AJ91" s="22"/>
      <c r="AK91" s="22"/>
      <c r="AL91" s="22"/>
      <c r="AM91" s="144">
        <f t="shared" si="79"/>
        <v>0</v>
      </c>
      <c r="AN91" s="22"/>
      <c r="AO91" s="22"/>
      <c r="AP91" s="22"/>
      <c r="AQ91" s="22"/>
      <c r="AR91" s="22"/>
      <c r="AS91" s="22"/>
      <c r="AT91" s="22"/>
      <c r="AU91" s="22"/>
      <c r="AV91" s="22"/>
      <c r="AW91" s="144">
        <f t="shared" si="80"/>
        <v>0</v>
      </c>
      <c r="AX91" s="144">
        <f t="shared" si="81"/>
        <v>0</v>
      </c>
      <c r="AY91" s="78">
        <f t="shared" si="82"/>
        <v>0</v>
      </c>
      <c r="AZ91" s="44">
        <f t="shared" si="83"/>
        <v>0</v>
      </c>
      <c r="BA91" s="132">
        <f t="shared" si="84"/>
        <v>0</v>
      </c>
      <c r="BB91" s="146"/>
      <c r="BC91" s="35"/>
      <c r="BD91" s="35"/>
      <c r="BE91" s="30"/>
      <c r="BF91" s="141">
        <f t="shared" si="73"/>
        <v>0</v>
      </c>
      <c r="BG91" s="135">
        <f t="shared" si="85"/>
        <v>0</v>
      </c>
      <c r="BH91" s="136">
        <f t="shared" si="74"/>
        <v>0</v>
      </c>
      <c r="BI91" s="142">
        <f t="shared" si="87"/>
        <v>-124</v>
      </c>
      <c r="BJ91" s="138">
        <f t="shared" si="86"/>
        <v>0</v>
      </c>
      <c r="BK91" s="139">
        <f t="shared" si="88"/>
        <v>-136</v>
      </c>
      <c r="BL91" s="189">
        <f t="shared" si="89"/>
        <v>-56</v>
      </c>
      <c r="BM91" s="47"/>
      <c r="BN91" s="47"/>
      <c r="BO91" s="47"/>
      <c r="BP91" s="47"/>
      <c r="BQ91" s="47"/>
      <c r="BR91" s="47"/>
      <c r="BS91" s="47"/>
      <c r="BT91" s="47"/>
    </row>
    <row r="92" spans="2:72" s="3" customFormat="1" ht="13.5" customHeight="1" hidden="1">
      <c r="B92" s="43"/>
      <c r="C92" s="40"/>
      <c r="D92" s="95"/>
      <c r="E92" s="20">
        <v>55.62</v>
      </c>
      <c r="F92" s="21">
        <v>-8.5</v>
      </c>
      <c r="G92" s="129"/>
      <c r="H92" s="22"/>
      <c r="I92" s="22"/>
      <c r="J92" s="22"/>
      <c r="K92" s="22"/>
      <c r="L92" s="22"/>
      <c r="M92" s="22"/>
      <c r="N92" s="22"/>
      <c r="O92" s="22"/>
      <c r="P92" s="22"/>
      <c r="Q92" s="23">
        <f t="shared" si="75"/>
        <v>0</v>
      </c>
      <c r="R92" s="22"/>
      <c r="S92" s="22"/>
      <c r="T92" s="22"/>
      <c r="U92" s="22"/>
      <c r="V92" s="22"/>
      <c r="W92" s="22"/>
      <c r="X92" s="22"/>
      <c r="Y92" s="22"/>
      <c r="Z92" s="22"/>
      <c r="AA92" s="6">
        <f t="shared" si="76"/>
        <v>0</v>
      </c>
      <c r="AB92" s="44">
        <f t="shared" si="77"/>
        <v>0</v>
      </c>
      <c r="AC92" s="130">
        <f t="shared" si="78"/>
        <v>0</v>
      </c>
      <c r="AD92" s="22"/>
      <c r="AE92" s="22"/>
      <c r="AF92" s="22"/>
      <c r="AG92" s="22"/>
      <c r="AH92" s="22"/>
      <c r="AI92" s="22"/>
      <c r="AJ92" s="22"/>
      <c r="AK92" s="22"/>
      <c r="AL92" s="22"/>
      <c r="AM92" s="51">
        <f t="shared" si="79"/>
        <v>0</v>
      </c>
      <c r="AN92" s="22"/>
      <c r="AO92" s="22"/>
      <c r="AP92" s="22"/>
      <c r="AQ92" s="22"/>
      <c r="AR92" s="22"/>
      <c r="AS92" s="22"/>
      <c r="AT92" s="22"/>
      <c r="AU92" s="22"/>
      <c r="AV92" s="22"/>
      <c r="AW92" s="51">
        <f t="shared" si="80"/>
        <v>0</v>
      </c>
      <c r="AX92" s="50">
        <f t="shared" si="81"/>
        <v>0</v>
      </c>
      <c r="AY92" s="140">
        <f t="shared" si="82"/>
        <v>0</v>
      </c>
      <c r="AZ92" s="44">
        <f t="shared" si="83"/>
        <v>0</v>
      </c>
      <c r="BA92" s="132">
        <f t="shared" si="84"/>
        <v>0</v>
      </c>
      <c r="BB92" s="147"/>
      <c r="BC92" s="35"/>
      <c r="BD92" s="30"/>
      <c r="BE92" s="30"/>
      <c r="BF92" s="141">
        <f t="shared" si="73"/>
        <v>0</v>
      </c>
      <c r="BG92" s="135">
        <f t="shared" si="85"/>
        <v>0</v>
      </c>
      <c r="BH92" s="136">
        <f t="shared" si="74"/>
        <v>0</v>
      </c>
      <c r="BI92" s="142">
        <f t="shared" si="87"/>
        <v>-124</v>
      </c>
      <c r="BJ92" s="138">
        <f t="shared" si="86"/>
        <v>0</v>
      </c>
      <c r="BK92" s="139">
        <f t="shared" si="88"/>
        <v>-136</v>
      </c>
      <c r="BL92" s="189">
        <f t="shared" si="89"/>
        <v>-56</v>
      </c>
      <c r="BM92" s="47"/>
      <c r="BN92" s="47"/>
      <c r="BO92" s="47"/>
      <c r="BP92" s="47"/>
      <c r="BQ92" s="47"/>
      <c r="BR92" s="47"/>
      <c r="BS92" s="47"/>
      <c r="BT92" s="47"/>
    </row>
    <row r="93" spans="2:72" s="3" customFormat="1" ht="13.5" customHeight="1" hidden="1">
      <c r="B93" s="43"/>
      <c r="C93" s="40"/>
      <c r="D93" s="95"/>
      <c r="E93" s="20" t="s">
        <v>14</v>
      </c>
      <c r="F93" s="21" t="s">
        <v>14</v>
      </c>
      <c r="G93" s="129"/>
      <c r="H93" s="22"/>
      <c r="I93" s="22"/>
      <c r="J93" s="22"/>
      <c r="K93" s="22"/>
      <c r="L93" s="22"/>
      <c r="M93" s="22"/>
      <c r="N93" s="22"/>
      <c r="O93" s="22"/>
      <c r="P93" s="22"/>
      <c r="Q93" s="23">
        <f t="shared" si="75"/>
        <v>0</v>
      </c>
      <c r="R93" s="22"/>
      <c r="S93" s="22"/>
      <c r="T93" s="22"/>
      <c r="U93" s="22"/>
      <c r="V93" s="22"/>
      <c r="W93" s="22"/>
      <c r="X93" s="22"/>
      <c r="Y93" s="22"/>
      <c r="Z93" s="22"/>
      <c r="AA93" s="6">
        <f t="shared" si="76"/>
        <v>0</v>
      </c>
      <c r="AB93" s="44">
        <f t="shared" si="77"/>
        <v>0</v>
      </c>
      <c r="AC93" s="130">
        <f t="shared" si="78"/>
        <v>0</v>
      </c>
      <c r="AD93" s="22"/>
      <c r="AE93" s="22"/>
      <c r="AF93" s="22"/>
      <c r="AG93" s="22"/>
      <c r="AH93" s="22"/>
      <c r="AI93" s="22"/>
      <c r="AJ93" s="22"/>
      <c r="AK93" s="22"/>
      <c r="AL93" s="22"/>
      <c r="AM93" s="144">
        <f t="shared" si="79"/>
        <v>0</v>
      </c>
      <c r="AN93" s="22"/>
      <c r="AO93" s="22"/>
      <c r="AP93" s="22"/>
      <c r="AQ93" s="22"/>
      <c r="AR93" s="22"/>
      <c r="AS93" s="22"/>
      <c r="AT93" s="22"/>
      <c r="AU93" s="22"/>
      <c r="AV93" s="22"/>
      <c r="AW93" s="144">
        <f t="shared" si="80"/>
        <v>0</v>
      </c>
      <c r="AX93" s="144">
        <f t="shared" si="81"/>
        <v>0</v>
      </c>
      <c r="AY93" s="78">
        <f t="shared" si="82"/>
        <v>0</v>
      </c>
      <c r="AZ93" s="44">
        <f t="shared" si="83"/>
        <v>0</v>
      </c>
      <c r="BA93" s="132">
        <f t="shared" si="84"/>
        <v>0</v>
      </c>
      <c r="BB93" s="147"/>
      <c r="BC93" s="35"/>
      <c r="BD93" s="35"/>
      <c r="BE93" s="30"/>
      <c r="BF93" s="141">
        <f t="shared" si="73"/>
        <v>0</v>
      </c>
      <c r="BG93" s="135">
        <f t="shared" si="85"/>
        <v>0</v>
      </c>
      <c r="BH93" s="136">
        <f t="shared" si="74"/>
        <v>0</v>
      </c>
      <c r="BI93" s="142">
        <f t="shared" si="87"/>
        <v>-124</v>
      </c>
      <c r="BJ93" s="138">
        <f t="shared" si="86"/>
        <v>0</v>
      </c>
      <c r="BK93" s="139">
        <f t="shared" si="88"/>
        <v>-136</v>
      </c>
      <c r="BL93" s="189">
        <f t="shared" si="89"/>
        <v>-56</v>
      </c>
      <c r="BM93" s="47"/>
      <c r="BN93" s="47"/>
      <c r="BO93" s="47"/>
      <c r="BP93" s="47"/>
      <c r="BQ93" s="47"/>
      <c r="BR93" s="47"/>
      <c r="BS93" s="47"/>
      <c r="BT93" s="47"/>
    </row>
    <row r="94" spans="2:64" s="47" customFormat="1" ht="13.5" customHeight="1" hidden="1">
      <c r="B94" s="43"/>
      <c r="C94" s="40"/>
      <c r="D94" s="95"/>
      <c r="E94" s="20">
        <v>72.75</v>
      </c>
      <c r="F94" s="21">
        <v>-6.7</v>
      </c>
      <c r="G94" s="129"/>
      <c r="H94" s="22"/>
      <c r="I94" s="22"/>
      <c r="J94" s="22"/>
      <c r="K94" s="22"/>
      <c r="L94" s="22"/>
      <c r="M94" s="22"/>
      <c r="N94" s="22"/>
      <c r="O94" s="22"/>
      <c r="P94" s="22"/>
      <c r="Q94" s="23">
        <f t="shared" si="75"/>
        <v>0</v>
      </c>
      <c r="R94" s="22"/>
      <c r="S94" s="22"/>
      <c r="T94" s="22"/>
      <c r="U94" s="22"/>
      <c r="V94" s="22"/>
      <c r="W94" s="22"/>
      <c r="X94" s="22"/>
      <c r="Y94" s="22"/>
      <c r="Z94" s="22"/>
      <c r="AA94" s="6">
        <f t="shared" si="76"/>
        <v>0</v>
      </c>
      <c r="AB94" s="44">
        <f t="shared" si="77"/>
        <v>0</v>
      </c>
      <c r="AC94" s="130">
        <f t="shared" si="78"/>
        <v>0</v>
      </c>
      <c r="AD94" s="22"/>
      <c r="AE94" s="22"/>
      <c r="AF94" s="22"/>
      <c r="AG94" s="22"/>
      <c r="AH94" s="22"/>
      <c r="AI94" s="22"/>
      <c r="AJ94" s="22"/>
      <c r="AK94" s="22"/>
      <c r="AL94" s="22"/>
      <c r="AM94" s="51">
        <f t="shared" si="79"/>
        <v>0</v>
      </c>
      <c r="AN94" s="22"/>
      <c r="AO94" s="22"/>
      <c r="AP94" s="22"/>
      <c r="AQ94" s="22"/>
      <c r="AR94" s="22"/>
      <c r="AS94" s="22"/>
      <c r="AT94" s="22"/>
      <c r="AU94" s="22"/>
      <c r="AV94" s="22"/>
      <c r="AW94" s="51">
        <f t="shared" si="80"/>
        <v>0</v>
      </c>
      <c r="AX94" s="50">
        <f t="shared" si="81"/>
        <v>0</v>
      </c>
      <c r="AY94" s="140">
        <f t="shared" si="82"/>
        <v>0</v>
      </c>
      <c r="AZ94" s="44">
        <f t="shared" si="83"/>
        <v>0</v>
      </c>
      <c r="BA94" s="132">
        <f t="shared" si="84"/>
        <v>0</v>
      </c>
      <c r="BB94" s="147"/>
      <c r="BC94" s="35"/>
      <c r="BD94" s="30"/>
      <c r="BE94" s="30"/>
      <c r="BF94" s="141">
        <f t="shared" si="73"/>
        <v>0</v>
      </c>
      <c r="BG94" s="135">
        <f t="shared" si="85"/>
        <v>0</v>
      </c>
      <c r="BH94" s="136">
        <f t="shared" si="74"/>
        <v>0</v>
      </c>
      <c r="BI94" s="142">
        <f t="shared" si="87"/>
        <v>-124</v>
      </c>
      <c r="BJ94" s="138">
        <f t="shared" si="86"/>
        <v>0</v>
      </c>
      <c r="BK94" s="139">
        <f t="shared" si="88"/>
        <v>-136</v>
      </c>
      <c r="BL94" s="189">
        <f t="shared" si="89"/>
        <v>-56</v>
      </c>
    </row>
    <row r="95" spans="2:64" s="47" customFormat="1" ht="13.5" customHeight="1" hidden="1">
      <c r="B95" s="43"/>
      <c r="C95" s="40"/>
      <c r="D95" s="95"/>
      <c r="E95" s="20" t="s">
        <v>14</v>
      </c>
      <c r="F95" s="21">
        <v>-9.1</v>
      </c>
      <c r="G95" s="129"/>
      <c r="H95" s="22"/>
      <c r="I95" s="22"/>
      <c r="J95" s="22"/>
      <c r="K95" s="22"/>
      <c r="L95" s="22"/>
      <c r="M95" s="22"/>
      <c r="N95" s="22"/>
      <c r="O95" s="22"/>
      <c r="P95" s="22"/>
      <c r="Q95" s="23">
        <f t="shared" si="75"/>
        <v>0</v>
      </c>
      <c r="R95" s="22"/>
      <c r="S95" s="22"/>
      <c r="T95" s="22"/>
      <c r="U95" s="22"/>
      <c r="V95" s="22"/>
      <c r="W95" s="22"/>
      <c r="X95" s="22"/>
      <c r="Y95" s="22"/>
      <c r="Z95" s="22"/>
      <c r="AA95" s="6">
        <f t="shared" si="76"/>
        <v>0</v>
      </c>
      <c r="AB95" s="44">
        <f t="shared" si="77"/>
        <v>0</v>
      </c>
      <c r="AC95" s="130">
        <f t="shared" si="78"/>
        <v>0</v>
      </c>
      <c r="AD95" s="22"/>
      <c r="AE95" s="22"/>
      <c r="AF95" s="22"/>
      <c r="AG95" s="22"/>
      <c r="AH95" s="22"/>
      <c r="AI95" s="22"/>
      <c r="AJ95" s="22"/>
      <c r="AK95" s="22"/>
      <c r="AL95" s="22"/>
      <c r="AM95" s="144">
        <f t="shared" si="79"/>
        <v>0</v>
      </c>
      <c r="AN95" s="22"/>
      <c r="AO95" s="22"/>
      <c r="AP95" s="22"/>
      <c r="AQ95" s="22"/>
      <c r="AR95" s="22"/>
      <c r="AS95" s="22"/>
      <c r="AT95" s="22"/>
      <c r="AU95" s="22"/>
      <c r="AV95" s="22"/>
      <c r="AW95" s="144">
        <f t="shared" si="80"/>
        <v>0</v>
      </c>
      <c r="AX95" s="144">
        <f t="shared" si="81"/>
        <v>0</v>
      </c>
      <c r="AY95" s="78">
        <f t="shared" si="82"/>
        <v>0</v>
      </c>
      <c r="AZ95" s="44">
        <f t="shared" si="83"/>
        <v>0</v>
      </c>
      <c r="BA95" s="132">
        <f t="shared" si="84"/>
        <v>0</v>
      </c>
      <c r="BB95" s="147"/>
      <c r="BC95" s="35"/>
      <c r="BD95" s="30"/>
      <c r="BE95" s="30"/>
      <c r="BF95" s="141">
        <f t="shared" si="73"/>
        <v>0</v>
      </c>
      <c r="BG95" s="135">
        <f t="shared" si="85"/>
        <v>0</v>
      </c>
      <c r="BH95" s="136">
        <f t="shared" si="74"/>
        <v>0</v>
      </c>
      <c r="BI95" s="142">
        <f t="shared" si="87"/>
        <v>-124</v>
      </c>
      <c r="BJ95" s="138">
        <f t="shared" si="86"/>
        <v>0</v>
      </c>
      <c r="BK95" s="139">
        <f t="shared" si="88"/>
        <v>-136</v>
      </c>
      <c r="BL95" s="189">
        <f t="shared" si="89"/>
        <v>-56</v>
      </c>
    </row>
    <row r="96" spans="2:64" s="47" customFormat="1" ht="13.5" customHeight="1" hidden="1">
      <c r="B96" s="43"/>
      <c r="C96" s="40"/>
      <c r="D96" s="95"/>
      <c r="E96" s="20">
        <v>61.55</v>
      </c>
      <c r="F96" s="21">
        <v>-4.3</v>
      </c>
      <c r="G96" s="129"/>
      <c r="H96" s="22"/>
      <c r="I96" s="22"/>
      <c r="J96" s="22"/>
      <c r="K96" s="22"/>
      <c r="L96" s="22"/>
      <c r="M96" s="22"/>
      <c r="N96" s="22"/>
      <c r="O96" s="22"/>
      <c r="P96" s="22"/>
      <c r="Q96" s="23">
        <f t="shared" si="75"/>
        <v>0</v>
      </c>
      <c r="R96" s="22"/>
      <c r="S96" s="22"/>
      <c r="T96" s="22"/>
      <c r="U96" s="22"/>
      <c r="V96" s="22"/>
      <c r="W96" s="22"/>
      <c r="X96" s="22"/>
      <c r="Y96" s="22"/>
      <c r="Z96" s="22"/>
      <c r="AA96" s="6">
        <f t="shared" si="76"/>
        <v>0</v>
      </c>
      <c r="AB96" s="44">
        <f t="shared" si="77"/>
        <v>0</v>
      </c>
      <c r="AC96" s="130">
        <f t="shared" si="78"/>
        <v>0</v>
      </c>
      <c r="AD96" s="22"/>
      <c r="AE96" s="22"/>
      <c r="AF96" s="22"/>
      <c r="AG96" s="22"/>
      <c r="AH96" s="22"/>
      <c r="AI96" s="22"/>
      <c r="AJ96" s="22"/>
      <c r="AK96" s="22"/>
      <c r="AL96" s="22"/>
      <c r="AM96" s="51">
        <f t="shared" si="79"/>
        <v>0</v>
      </c>
      <c r="AN96" s="22"/>
      <c r="AO96" s="22"/>
      <c r="AP96" s="22"/>
      <c r="AQ96" s="22"/>
      <c r="AR96" s="22"/>
      <c r="AS96" s="22"/>
      <c r="AT96" s="22"/>
      <c r="AU96" s="22"/>
      <c r="AV96" s="22"/>
      <c r="AW96" s="51">
        <f t="shared" si="80"/>
        <v>0</v>
      </c>
      <c r="AX96" s="50">
        <f t="shared" si="81"/>
        <v>0</v>
      </c>
      <c r="AY96" s="140">
        <f t="shared" si="82"/>
        <v>0</v>
      </c>
      <c r="AZ96" s="44">
        <f t="shared" si="83"/>
        <v>0</v>
      </c>
      <c r="BA96" s="132">
        <f t="shared" si="84"/>
        <v>0</v>
      </c>
      <c r="BB96" s="147"/>
      <c r="BC96" s="35"/>
      <c r="BD96" s="30"/>
      <c r="BE96" s="30"/>
      <c r="BF96" s="141">
        <f t="shared" si="73"/>
        <v>0</v>
      </c>
      <c r="BG96" s="135">
        <f t="shared" si="85"/>
        <v>0</v>
      </c>
      <c r="BH96" s="136">
        <f t="shared" si="74"/>
        <v>0</v>
      </c>
      <c r="BI96" s="142">
        <f t="shared" si="87"/>
        <v>-124</v>
      </c>
      <c r="BJ96" s="138">
        <f t="shared" si="86"/>
        <v>0</v>
      </c>
      <c r="BK96" s="139">
        <f t="shared" si="88"/>
        <v>-136</v>
      </c>
      <c r="BL96" s="189">
        <f t="shared" si="89"/>
        <v>-56</v>
      </c>
    </row>
    <row r="97" spans="2:72" s="3" customFormat="1" ht="13.5" customHeight="1" hidden="1">
      <c r="B97" s="43"/>
      <c r="C97" s="40"/>
      <c r="D97" s="95"/>
      <c r="E97" s="20">
        <v>58.39</v>
      </c>
      <c r="F97" s="37">
        <v>-6</v>
      </c>
      <c r="G97" s="152"/>
      <c r="H97" s="22"/>
      <c r="I97" s="22"/>
      <c r="J97" s="22"/>
      <c r="K97" s="22"/>
      <c r="L97" s="22"/>
      <c r="M97" s="22"/>
      <c r="N97" s="22"/>
      <c r="O97" s="22"/>
      <c r="P97" s="22"/>
      <c r="Q97" s="23">
        <f t="shared" si="75"/>
        <v>0</v>
      </c>
      <c r="R97" s="22"/>
      <c r="S97" s="22"/>
      <c r="T97" s="22"/>
      <c r="U97" s="22"/>
      <c r="V97" s="22"/>
      <c r="W97" s="22"/>
      <c r="X97" s="22"/>
      <c r="Y97" s="22"/>
      <c r="Z97" s="22"/>
      <c r="AA97" s="6">
        <f t="shared" si="76"/>
        <v>0</v>
      </c>
      <c r="AB97" s="44">
        <f t="shared" si="77"/>
        <v>0</v>
      </c>
      <c r="AC97" s="130">
        <f t="shared" si="78"/>
        <v>0</v>
      </c>
      <c r="AD97" s="22"/>
      <c r="AE97" s="22"/>
      <c r="AF97" s="22"/>
      <c r="AG97" s="22"/>
      <c r="AH97" s="22"/>
      <c r="AI97" s="22"/>
      <c r="AJ97" s="22"/>
      <c r="AK97" s="22"/>
      <c r="AL97" s="22"/>
      <c r="AM97" s="144">
        <f t="shared" si="79"/>
        <v>0</v>
      </c>
      <c r="AN97" s="22"/>
      <c r="AO97" s="22"/>
      <c r="AP97" s="22"/>
      <c r="AQ97" s="22"/>
      <c r="AR97" s="22"/>
      <c r="AS97" s="22"/>
      <c r="AT97" s="22"/>
      <c r="AU97" s="22"/>
      <c r="AV97" s="22"/>
      <c r="AW97" s="144">
        <f t="shared" si="80"/>
        <v>0</v>
      </c>
      <c r="AX97" s="144">
        <f t="shared" si="81"/>
        <v>0</v>
      </c>
      <c r="AY97" s="78">
        <f t="shared" si="82"/>
        <v>0</v>
      </c>
      <c r="AZ97" s="44">
        <f t="shared" si="83"/>
        <v>0</v>
      </c>
      <c r="BA97" s="132">
        <f t="shared" si="84"/>
        <v>0</v>
      </c>
      <c r="BB97" s="147"/>
      <c r="BC97" s="35"/>
      <c r="BD97" s="35"/>
      <c r="BE97" s="30"/>
      <c r="BF97" s="141">
        <f t="shared" si="73"/>
        <v>0</v>
      </c>
      <c r="BG97" s="135">
        <f t="shared" si="85"/>
        <v>0</v>
      </c>
      <c r="BH97" s="136">
        <f t="shared" si="74"/>
        <v>0</v>
      </c>
      <c r="BI97" s="142">
        <f t="shared" si="87"/>
        <v>-124</v>
      </c>
      <c r="BJ97" s="138">
        <f t="shared" si="86"/>
        <v>0</v>
      </c>
      <c r="BK97" s="139">
        <f t="shared" si="88"/>
        <v>-136</v>
      </c>
      <c r="BL97" s="189">
        <f t="shared" si="89"/>
        <v>-56</v>
      </c>
      <c r="BM97" s="47"/>
      <c r="BN97" s="47"/>
      <c r="BO97" s="47"/>
      <c r="BP97" s="47"/>
      <c r="BQ97" s="47"/>
      <c r="BR97" s="47"/>
      <c r="BS97" s="47"/>
      <c r="BT97" s="47"/>
    </row>
    <row r="98" spans="2:64" s="3" customFormat="1" ht="13.5" customHeight="1" hidden="1">
      <c r="B98" s="43"/>
      <c r="C98" s="40"/>
      <c r="D98" s="95"/>
      <c r="E98" s="20" t="s">
        <v>14</v>
      </c>
      <c r="F98" s="21" t="s">
        <v>14</v>
      </c>
      <c r="G98" s="129"/>
      <c r="H98" s="22"/>
      <c r="I98" s="22"/>
      <c r="J98" s="22"/>
      <c r="K98" s="22"/>
      <c r="L98" s="22"/>
      <c r="M98" s="22"/>
      <c r="N98" s="22"/>
      <c r="O98" s="22"/>
      <c r="P98" s="22"/>
      <c r="Q98" s="23">
        <f t="shared" si="75"/>
        <v>0</v>
      </c>
      <c r="R98" s="22"/>
      <c r="S98" s="22"/>
      <c r="T98" s="22"/>
      <c r="U98" s="22"/>
      <c r="V98" s="22"/>
      <c r="W98" s="22"/>
      <c r="X98" s="22"/>
      <c r="Y98" s="22"/>
      <c r="Z98" s="22"/>
      <c r="AA98" s="6">
        <f t="shared" si="76"/>
        <v>0</v>
      </c>
      <c r="AB98" s="44">
        <f t="shared" si="77"/>
        <v>0</v>
      </c>
      <c r="AC98" s="130">
        <f t="shared" si="78"/>
        <v>0</v>
      </c>
      <c r="AD98" s="22"/>
      <c r="AE98" s="22"/>
      <c r="AF98" s="22"/>
      <c r="AG98" s="22"/>
      <c r="AH98" s="22"/>
      <c r="AI98" s="22"/>
      <c r="AJ98" s="22"/>
      <c r="AK98" s="22"/>
      <c r="AL98" s="22"/>
      <c r="AM98" s="51">
        <f t="shared" si="79"/>
        <v>0</v>
      </c>
      <c r="AN98" s="22"/>
      <c r="AO98" s="22"/>
      <c r="AP98" s="22"/>
      <c r="AQ98" s="22"/>
      <c r="AR98" s="22"/>
      <c r="AS98" s="22"/>
      <c r="AT98" s="22"/>
      <c r="AU98" s="22"/>
      <c r="AV98" s="22"/>
      <c r="AW98" s="51">
        <f t="shared" si="80"/>
        <v>0</v>
      </c>
      <c r="AX98" s="50">
        <f t="shared" si="81"/>
        <v>0</v>
      </c>
      <c r="AY98" s="140">
        <f t="shared" si="82"/>
        <v>0</v>
      </c>
      <c r="AZ98" s="44">
        <f t="shared" si="83"/>
        <v>0</v>
      </c>
      <c r="BA98" s="132">
        <f t="shared" si="84"/>
        <v>0</v>
      </c>
      <c r="BB98" s="147"/>
      <c r="BC98" s="35"/>
      <c r="BD98" s="30"/>
      <c r="BE98" s="30"/>
      <c r="BF98" s="141">
        <f t="shared" si="73"/>
        <v>0</v>
      </c>
      <c r="BG98" s="135">
        <f t="shared" si="85"/>
        <v>0</v>
      </c>
      <c r="BH98" s="136">
        <f t="shared" si="74"/>
        <v>0</v>
      </c>
      <c r="BI98" s="142">
        <f t="shared" si="87"/>
        <v>-124</v>
      </c>
      <c r="BJ98" s="138">
        <f t="shared" si="86"/>
        <v>0</v>
      </c>
      <c r="BK98" s="139">
        <f t="shared" si="88"/>
        <v>-136</v>
      </c>
      <c r="BL98" s="189">
        <f t="shared" si="89"/>
        <v>-56</v>
      </c>
    </row>
    <row r="99" spans="2:64" s="47" customFormat="1" ht="13.5" customHeight="1" hidden="1">
      <c r="B99" s="43"/>
      <c r="C99" s="40"/>
      <c r="D99" s="95"/>
      <c r="E99" s="20">
        <v>51.84</v>
      </c>
      <c r="F99" s="21">
        <v>-13.4</v>
      </c>
      <c r="G99" s="129"/>
      <c r="H99" s="22"/>
      <c r="I99" s="22"/>
      <c r="J99" s="22"/>
      <c r="K99" s="22"/>
      <c r="L99" s="22"/>
      <c r="M99" s="22"/>
      <c r="N99" s="22"/>
      <c r="O99" s="22"/>
      <c r="P99" s="22"/>
      <c r="Q99" s="23">
        <f t="shared" si="75"/>
        <v>0</v>
      </c>
      <c r="R99" s="22"/>
      <c r="S99" s="22"/>
      <c r="T99" s="22"/>
      <c r="U99" s="22"/>
      <c r="V99" s="22"/>
      <c r="W99" s="22"/>
      <c r="X99" s="22"/>
      <c r="Y99" s="22"/>
      <c r="Z99" s="22"/>
      <c r="AA99" s="6">
        <f t="shared" si="76"/>
        <v>0</v>
      </c>
      <c r="AB99" s="44">
        <f t="shared" si="77"/>
        <v>0</v>
      </c>
      <c r="AC99" s="130">
        <f t="shared" si="78"/>
        <v>0</v>
      </c>
      <c r="AD99" s="22"/>
      <c r="AE99" s="22"/>
      <c r="AF99" s="22"/>
      <c r="AG99" s="22"/>
      <c r="AH99" s="22"/>
      <c r="AI99" s="22"/>
      <c r="AJ99" s="22"/>
      <c r="AK99" s="22"/>
      <c r="AL99" s="22"/>
      <c r="AM99" s="144">
        <f t="shared" si="79"/>
        <v>0</v>
      </c>
      <c r="AN99" s="22"/>
      <c r="AO99" s="22"/>
      <c r="AP99" s="22"/>
      <c r="AQ99" s="22"/>
      <c r="AR99" s="22"/>
      <c r="AS99" s="22"/>
      <c r="AT99" s="22"/>
      <c r="AU99" s="22"/>
      <c r="AV99" s="22"/>
      <c r="AW99" s="144">
        <f t="shared" si="80"/>
        <v>0</v>
      </c>
      <c r="AX99" s="144">
        <f t="shared" si="81"/>
        <v>0</v>
      </c>
      <c r="AY99" s="140">
        <f t="shared" si="82"/>
        <v>0</v>
      </c>
      <c r="AZ99" s="44">
        <f t="shared" si="83"/>
        <v>0</v>
      </c>
      <c r="BA99" s="132">
        <f t="shared" si="84"/>
        <v>0</v>
      </c>
      <c r="BB99" s="147"/>
      <c r="BC99" s="35"/>
      <c r="BD99" s="30"/>
      <c r="BE99" s="30"/>
      <c r="BF99" s="141">
        <f t="shared" si="73"/>
        <v>0</v>
      </c>
      <c r="BG99" s="135">
        <f t="shared" si="85"/>
        <v>0</v>
      </c>
      <c r="BH99" s="136">
        <f t="shared" si="74"/>
        <v>0</v>
      </c>
      <c r="BI99" s="142">
        <f t="shared" si="87"/>
        <v>-124</v>
      </c>
      <c r="BJ99" s="138">
        <f t="shared" si="86"/>
        <v>0</v>
      </c>
      <c r="BK99" s="139">
        <f t="shared" si="88"/>
        <v>-136</v>
      </c>
      <c r="BL99" s="189">
        <f t="shared" si="89"/>
        <v>-56</v>
      </c>
    </row>
    <row r="100" spans="2:64" s="47" customFormat="1" ht="13.5" customHeight="1">
      <c r="B100" s="43"/>
      <c r="C100" s="40"/>
      <c r="D100" s="95"/>
      <c r="E100" s="20" t="s">
        <v>14</v>
      </c>
      <c r="F100" s="21" t="s">
        <v>14</v>
      </c>
      <c r="G100" s="129"/>
      <c r="H100" s="22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f t="shared" si="75"/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6">
        <f t="shared" si="76"/>
        <v>0</v>
      </c>
      <c r="AB100" s="44">
        <f t="shared" si="77"/>
        <v>0</v>
      </c>
      <c r="AC100" s="130">
        <f t="shared" si="78"/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  <c r="AM100" s="144">
        <f t="shared" si="79"/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3">
        <v>0</v>
      </c>
      <c r="AT100" s="23">
        <v>0</v>
      </c>
      <c r="AU100" s="23">
        <v>0</v>
      </c>
      <c r="AV100" s="23">
        <v>0</v>
      </c>
      <c r="AW100" s="144">
        <f t="shared" si="80"/>
        <v>0</v>
      </c>
      <c r="AX100" s="144">
        <f t="shared" si="81"/>
        <v>0</v>
      </c>
      <c r="AY100" s="140">
        <f t="shared" si="82"/>
        <v>0</v>
      </c>
      <c r="AZ100" s="44">
        <f t="shared" si="83"/>
        <v>0</v>
      </c>
      <c r="BA100" s="132">
        <f t="shared" si="84"/>
        <v>0</v>
      </c>
      <c r="BB100" s="147"/>
      <c r="BC100" s="35"/>
      <c r="BD100" s="30"/>
      <c r="BE100" s="30"/>
      <c r="BF100" s="141">
        <f t="shared" si="73"/>
        <v>0</v>
      </c>
      <c r="BG100" s="135">
        <f t="shared" si="85"/>
        <v>0</v>
      </c>
      <c r="BH100" s="136">
        <f t="shared" si="74"/>
        <v>0</v>
      </c>
      <c r="BI100" s="142"/>
      <c r="BJ100" s="138">
        <f>AX100+BD100</f>
        <v>0</v>
      </c>
      <c r="BK100" s="139"/>
      <c r="BL100" s="189"/>
    </row>
  </sheetData>
  <sheetProtection/>
  <mergeCells count="36">
    <mergeCell ref="BH61:BK61"/>
    <mergeCell ref="BL61:BL63"/>
    <mergeCell ref="BH63:BI63"/>
    <mergeCell ref="BJ63:BK63"/>
    <mergeCell ref="BH82:BK82"/>
    <mergeCell ref="BL82:BL84"/>
    <mergeCell ref="BH84:BI84"/>
    <mergeCell ref="BJ84:BK84"/>
    <mergeCell ref="AX82:AY82"/>
    <mergeCell ref="AZ82:BA82"/>
    <mergeCell ref="C61:C63"/>
    <mergeCell ref="D61:D63"/>
    <mergeCell ref="C82:C84"/>
    <mergeCell ref="D82:D84"/>
    <mergeCell ref="G82:G84"/>
    <mergeCell ref="AB82:AC82"/>
    <mergeCell ref="G61:G63"/>
    <mergeCell ref="AB61:AC61"/>
    <mergeCell ref="AX40:AY40"/>
    <mergeCell ref="AZ40:BA40"/>
    <mergeCell ref="AX61:AY61"/>
    <mergeCell ref="AZ61:BA61"/>
    <mergeCell ref="BH40:BK40"/>
    <mergeCell ref="BL40:BL42"/>
    <mergeCell ref="BH42:BI42"/>
    <mergeCell ref="BJ42:BK42"/>
    <mergeCell ref="C40:C42"/>
    <mergeCell ref="D40:D42"/>
    <mergeCell ref="G40:G42"/>
    <mergeCell ref="AB40:AC40"/>
    <mergeCell ref="C20:C22"/>
    <mergeCell ref="D20:D22"/>
    <mergeCell ref="G20:G22"/>
    <mergeCell ref="BL20:BL22"/>
    <mergeCell ref="BH22:BI22"/>
    <mergeCell ref="BJ22:BK22"/>
  </mergeCells>
  <dataValidations count="1">
    <dataValidation allowBlank="1" showInputMessage="1" showErrorMessage="1" imeMode="off" sqref="BH23:BK38 BH43:BK59 BH85:BK100 BH64:BK80"/>
  </dataValidations>
  <printOptions/>
  <pageMargins left="0.63" right="0.3937007874015748" top="0.984251968503937" bottom="0.984251968503937" header="0.51" footer="0.5118110236220472"/>
  <pageSetup fitToHeight="1" fitToWidth="1" horizontalDpi="200" verticalDpi="200" orientation="portrait" paperSize="9" scale="78" r:id="rId1"/>
  <headerFooter alignWithMargins="0">
    <oddHeader>&amp;Cディスクゴルフ大会結果入力フォーマット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JPDGA競技委員</dc:creator>
  <cp:keywords/>
  <dc:description/>
  <cp:lastModifiedBy>bugle</cp:lastModifiedBy>
  <cp:lastPrinted>2011-03-15T10:34:02Z</cp:lastPrinted>
  <dcterms:created xsi:type="dcterms:W3CDTF">1998-09-10T10:25:27Z</dcterms:created>
  <dcterms:modified xsi:type="dcterms:W3CDTF">2011-04-01T07:47:37Z</dcterms:modified>
  <cp:category/>
  <cp:version/>
  <cp:contentType/>
  <cp:contentStatus/>
</cp:coreProperties>
</file>